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6792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xlnm.Print_Area" localSheetId="0">'таблица1'!$B$1:$G$8</definedName>
    <definedName name="_xlnm.Print_Area" localSheetId="1">'таблица2'!$B$1:$G$26</definedName>
    <definedName name="_xlnm.Print_Area" localSheetId="2">'таблица3'!$B$1:$G$19</definedName>
    <definedName name="_xlnm.Print_Area" localSheetId="3">'таблица4'!$B$2:$N$11</definedName>
  </definedNames>
  <calcPr fullCalcOnLoad="1"/>
</workbook>
</file>

<file path=xl/sharedStrings.xml><?xml version="1.0" encoding="utf-8"?>
<sst xmlns="http://schemas.openxmlformats.org/spreadsheetml/2006/main" count="87" uniqueCount="69">
  <si>
    <t xml:space="preserve"> Выполнение плана, в %</t>
  </si>
  <si>
    <t>Отклонение  факта от плана, в тыс.руб.</t>
  </si>
  <si>
    <t>4=3/2*100%</t>
  </si>
  <si>
    <t>5=3-2</t>
  </si>
  <si>
    <t>Налоговые доходы</t>
  </si>
  <si>
    <t>Неналоговые доходы</t>
  </si>
  <si>
    <t>Темп роста (снижения) доходов, в %</t>
  </si>
  <si>
    <t>Структура отдельных доходов в общей сумме поступлений, в %</t>
  </si>
  <si>
    <t>ЕНВД</t>
  </si>
  <si>
    <t>ЕСХН</t>
  </si>
  <si>
    <t>Налог на имущество физических лиц</t>
  </si>
  <si>
    <t>Земельный налог</t>
  </si>
  <si>
    <t>Государственная пошлина</t>
  </si>
  <si>
    <t>Неналоговые доходы, в т.ч.:</t>
  </si>
  <si>
    <t>Налоговые доходы, в т.ч.:</t>
  </si>
  <si>
    <t>Плата за негативное воздействие на окружающую среду</t>
  </si>
  <si>
    <t>Доходы от продажи земельных участков</t>
  </si>
  <si>
    <t>Штрафные санкции, возмещение ущерба</t>
  </si>
  <si>
    <t>Прочие неналоговые доходы</t>
  </si>
  <si>
    <t>Доходы от продажи материальных и нематериальных активов</t>
  </si>
  <si>
    <t>НДФЛ</t>
  </si>
  <si>
    <t>Наименование показателей</t>
  </si>
  <si>
    <t>Рост (+), снижение (-), в тыс.руб.</t>
  </si>
  <si>
    <t>Таблица 2</t>
  </si>
  <si>
    <t>Итого:</t>
  </si>
  <si>
    <t>Налог на имущество предприятий</t>
  </si>
  <si>
    <t>Налог с продаж</t>
  </si>
  <si>
    <t>Структура отдельных видов задолженности в общей сумме %</t>
  </si>
  <si>
    <t>Бюджеты поселений</t>
  </si>
  <si>
    <t>ВСЕГО ДОХОДОВ:</t>
  </si>
  <si>
    <t>Таблица 1</t>
  </si>
  <si>
    <t>5=3/2*100</t>
  </si>
  <si>
    <t>6=4/2*100</t>
  </si>
  <si>
    <t>10=8/7*100</t>
  </si>
  <si>
    <t>11=9/7*100</t>
  </si>
  <si>
    <t>Итого доходов:</t>
  </si>
  <si>
    <t>Арендная плата за землю</t>
  </si>
  <si>
    <t>Доходы от сдачи в аренду имущества</t>
  </si>
  <si>
    <t>Прочие доходы от использования имущества</t>
  </si>
  <si>
    <t>Задолженность и перерасчеты по отмененным налогам, сборам и иным обязательным платежам:</t>
  </si>
  <si>
    <t>Земельный налог (до 01.01.2006г.)</t>
  </si>
  <si>
    <t>Прочие местные налоги и сборы</t>
  </si>
  <si>
    <t>Таблица,  анализирующая  поступление доходов и их структуру в отчетном периоде текущего года и аналогичном периоде предшествующего года:</t>
  </si>
  <si>
    <t>Патенты</t>
  </si>
  <si>
    <r>
      <t xml:space="preserve">    </t>
    </r>
    <r>
      <rPr>
        <b/>
        <sz val="14"/>
        <rFont val="Times New Roman"/>
        <family val="1"/>
      </rPr>
      <t>Изменение недоимки по налогам в консолидированный бюджет</t>
    </r>
  </si>
  <si>
    <t xml:space="preserve">Наименование </t>
  </si>
  <si>
    <t>Наименование</t>
  </si>
  <si>
    <t>Доля в консоли-дированном бюджете, в %</t>
  </si>
  <si>
    <t>Доля в консолидиро-ванном бюджете, в %</t>
  </si>
  <si>
    <t>Районный бюджет</t>
  </si>
  <si>
    <t>Консолидирован-ный бюджет</t>
  </si>
  <si>
    <t>Акцизы</t>
  </si>
  <si>
    <t xml:space="preserve">Динамика и структура поступления основных видов доходов в отчетном периоде в сравнении с периодом предшествующего года в разрезе доходных источников в консолидированный бюджет </t>
  </si>
  <si>
    <t>Таблица 4</t>
  </si>
  <si>
    <t>Арендная плата за имущество</t>
  </si>
  <si>
    <t>Темп роста, рост (+), снижение (-), в %</t>
  </si>
  <si>
    <t>Фактическое поступление за 2015г.(нарастающим итогом) в бюджет, в тыс.руб.</t>
  </si>
  <si>
    <t>Доходы от оказания платных услуг и компенсации затрат государства</t>
  </si>
  <si>
    <t xml:space="preserve">По отчетному периоду 2015г. </t>
  </si>
  <si>
    <t>Таблица 3</t>
  </si>
  <si>
    <t>Плановые назначения на 2016г.,тыс.руб.</t>
  </si>
  <si>
    <t xml:space="preserve">По отчетному периоду 2016г. </t>
  </si>
  <si>
    <t>Фактическое поступление за 2016г.(нарастающим итогом) в бюджет, в тыс.руб.</t>
  </si>
  <si>
    <t>На 01.01.2016г., в тыс.руб.</t>
  </si>
  <si>
    <t xml:space="preserve">Анализ поступлений основных видов доходов  по консолидированному бюджету по состоянию на 01.10.2016г. </t>
  </si>
  <si>
    <t>Фактическое поступление по состоянию на «01» октября 2016г., тыс.руб.</t>
  </si>
  <si>
    <t xml:space="preserve">Фактическое поступление по состоянию на 01.10.2015, тыс.руб. </t>
  </si>
  <si>
    <t>Фактическое поступление по состоянию на 01.10.2016, тыс.руб.</t>
  </si>
  <si>
    <t>На 01.10.2016г., в тыс.руб.(нарастающим итогом)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</si>
</sst>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0000"/>
    <numFmt numFmtId="193" formatCode="0.0000000"/>
    <numFmt numFmtId="194" formatCode="0.000000"/>
    <numFmt numFmtId="195" formatCode="0.00000"/>
    <numFmt numFmtId="196" formatCode="0.0000"/>
    <numFmt numFmtId="197" formatCode="0.000"/>
    <numFmt numFmtId="198" formatCode="0.0"/>
    <numFmt numFmtId="199" formatCode="#,##0.0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0"/>
      <name val="Arial Cyr"/>
      <family val="0"/>
    </font>
    <font>
      <b/>
      <sz val="14"/>
      <name val="Times New Roman"/>
      <family val="1"/>
    </font>
    <font>
      <sz val="14"/>
      <name val="Arial"/>
      <family val="2"/>
    </font>
    <font>
      <sz val="14"/>
      <name val="Arial CYR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7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 wrapText="1"/>
    </xf>
    <xf numFmtId="0" fontId="9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justify" vertical="top" wrapText="1"/>
    </xf>
    <xf numFmtId="0" fontId="4" fillId="0" borderId="12" xfId="0" applyFont="1" applyBorder="1" applyAlignment="1">
      <alignment horizontal="justify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2" xfId="0" applyFont="1" applyBorder="1" applyAlignment="1">
      <alignment vertical="top" wrapText="1"/>
    </xf>
    <xf numFmtId="198" fontId="4" fillId="0" borderId="12" xfId="0" applyNumberFormat="1" applyFont="1" applyBorder="1" applyAlignment="1">
      <alignment horizontal="center" vertical="top" wrapText="1"/>
    </xf>
    <xf numFmtId="0" fontId="10" fillId="0" borderId="0" xfId="0" applyFont="1" applyAlignment="1">
      <alignment horizontal="left"/>
    </xf>
    <xf numFmtId="0" fontId="4" fillId="0" borderId="13" xfId="0" applyFont="1" applyBorder="1" applyAlignment="1">
      <alignment horizontal="center" vertical="top" wrapText="1"/>
    </xf>
    <xf numFmtId="0" fontId="8" fillId="0" borderId="11" xfId="0" applyFont="1" applyBorder="1" applyAlignment="1">
      <alignment vertical="top" wrapText="1"/>
    </xf>
    <xf numFmtId="0" fontId="8" fillId="0" borderId="12" xfId="0" applyFont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198" fontId="8" fillId="0" borderId="12" xfId="0" applyNumberFormat="1" applyFont="1" applyBorder="1" applyAlignment="1">
      <alignment horizontal="center" vertical="top" wrapText="1"/>
    </xf>
    <xf numFmtId="3" fontId="4" fillId="0" borderId="12" xfId="0" applyNumberFormat="1" applyFont="1" applyBorder="1" applyAlignment="1">
      <alignment vertical="top" wrapText="1"/>
    </xf>
    <xf numFmtId="198" fontId="4" fillId="0" borderId="12" xfId="0" applyNumberFormat="1" applyFont="1" applyBorder="1" applyAlignment="1">
      <alignment vertical="top" wrapText="1"/>
    </xf>
    <xf numFmtId="3" fontId="4" fillId="0" borderId="12" xfId="0" applyNumberFormat="1" applyFont="1" applyBorder="1" applyAlignment="1">
      <alignment horizontal="center" vertical="top" wrapText="1"/>
    </xf>
    <xf numFmtId="3" fontId="8" fillId="0" borderId="12" xfId="0" applyNumberFormat="1" applyFont="1" applyBorder="1" applyAlignment="1">
      <alignment horizontal="center" vertical="top" wrapText="1"/>
    </xf>
    <xf numFmtId="199" fontId="8" fillId="0" borderId="12" xfId="0" applyNumberFormat="1" applyFont="1" applyBorder="1" applyAlignment="1">
      <alignment horizontal="center" vertical="top" wrapText="1"/>
    </xf>
    <xf numFmtId="4" fontId="8" fillId="0" borderId="12" xfId="0" applyNumberFormat="1" applyFont="1" applyBorder="1" applyAlignment="1">
      <alignment horizontal="center" vertical="top" wrapText="1"/>
    </xf>
    <xf numFmtId="0" fontId="48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5" fillId="0" borderId="14" xfId="0" applyFont="1" applyBorder="1" applyAlignment="1">
      <alignment horizontal="justify" vertical="top" wrapText="1"/>
    </xf>
    <xf numFmtId="0" fontId="5" fillId="0" borderId="14" xfId="0" applyFont="1" applyBorder="1" applyAlignment="1">
      <alignment vertical="top" wrapText="1"/>
    </xf>
    <xf numFmtId="0" fontId="5" fillId="0" borderId="11" xfId="0" applyFont="1" applyBorder="1" applyAlignment="1">
      <alignment horizontal="justify" vertical="top" wrapText="1"/>
    </xf>
    <xf numFmtId="0" fontId="5" fillId="0" borderId="11" xfId="0" applyFont="1" applyBorder="1" applyAlignment="1">
      <alignment vertical="top" wrapText="1"/>
    </xf>
    <xf numFmtId="0" fontId="5" fillId="0" borderId="12" xfId="0" applyFont="1" applyBorder="1" applyAlignment="1">
      <alignment horizontal="justify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12" fillId="0" borderId="13" xfId="0" applyFont="1" applyBorder="1" applyAlignment="1" applyProtection="1">
      <alignment vertical="top" wrapText="1"/>
      <protection/>
    </xf>
    <xf numFmtId="3" fontId="11" fillId="0" borderId="12" xfId="0" applyNumberFormat="1" applyFont="1" applyBorder="1" applyAlignment="1">
      <alignment horizontal="center" vertical="top" wrapText="1"/>
    </xf>
    <xf numFmtId="198" fontId="11" fillId="0" borderId="12" xfId="0" applyNumberFormat="1" applyFont="1" applyBorder="1" applyAlignment="1">
      <alignment horizontal="center" vertical="top" wrapText="1"/>
    </xf>
    <xf numFmtId="198" fontId="5" fillId="0" borderId="12" xfId="0" applyNumberFormat="1" applyFont="1" applyBorder="1" applyAlignment="1">
      <alignment horizontal="center" vertical="top" wrapText="1"/>
    </xf>
    <xf numFmtId="3" fontId="5" fillId="0" borderId="12" xfId="0" applyNumberFormat="1" applyFont="1" applyBorder="1" applyAlignment="1">
      <alignment horizontal="center" vertical="top" wrapText="1"/>
    </xf>
    <xf numFmtId="0" fontId="5" fillId="0" borderId="13" xfId="0" applyFont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0" fontId="5" fillId="0" borderId="13" xfId="0" applyFont="1" applyBorder="1" applyAlignment="1" applyProtection="1">
      <alignment vertical="center" wrapText="1"/>
      <protection/>
    </xf>
    <xf numFmtId="0" fontId="5" fillId="0" borderId="13" xfId="0" applyFont="1" applyBorder="1" applyAlignment="1">
      <alignment/>
    </xf>
    <xf numFmtId="0" fontId="12" fillId="0" borderId="13" xfId="0" applyFont="1" applyBorder="1" applyAlignment="1" applyProtection="1">
      <alignment vertical="center" wrapText="1"/>
      <protection/>
    </xf>
    <xf numFmtId="0" fontId="5" fillId="0" borderId="13" xfId="53" applyFont="1" applyBorder="1" applyAlignment="1" applyProtection="1">
      <alignment vertical="center" wrapText="1"/>
      <protection/>
    </xf>
    <xf numFmtId="0" fontId="11" fillId="0" borderId="11" xfId="0" applyFont="1" applyBorder="1" applyAlignment="1">
      <alignment vertical="top" wrapText="1"/>
    </xf>
    <xf numFmtId="0" fontId="11" fillId="0" borderId="12" xfId="0" applyFont="1" applyBorder="1" applyAlignment="1">
      <alignment horizontal="center" vertical="top" wrapText="1"/>
    </xf>
    <xf numFmtId="0" fontId="8" fillId="0" borderId="13" xfId="0" applyFont="1" applyBorder="1" applyAlignment="1">
      <alignment vertical="top" wrapText="1"/>
    </xf>
    <xf numFmtId="199" fontId="8" fillId="0" borderId="13" xfId="0" applyNumberFormat="1" applyFont="1" applyBorder="1" applyAlignment="1">
      <alignment horizontal="center" vertical="top" wrapText="1"/>
    </xf>
    <xf numFmtId="3" fontId="8" fillId="0" borderId="13" xfId="0" applyNumberFormat="1" applyFont="1" applyBorder="1" applyAlignment="1">
      <alignment horizontal="center" vertical="top"/>
    </xf>
    <xf numFmtId="0" fontId="4" fillId="0" borderId="0" xfId="0" applyFont="1" applyFill="1" applyAlignment="1">
      <alignment horizontal="right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wrapText="1"/>
    </xf>
    <xf numFmtId="0" fontId="5" fillId="0" borderId="16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11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4" fillId="0" borderId="0" xfId="0" applyFont="1" applyAlignment="1">
      <alignment horizontal="center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justify" vertical="top" wrapText="1"/>
    </xf>
    <xf numFmtId="0" fontId="4" fillId="0" borderId="11" xfId="0" applyFont="1" applyBorder="1" applyAlignment="1">
      <alignment horizontal="justify" vertical="top" wrapText="1"/>
    </xf>
    <xf numFmtId="0" fontId="4" fillId="0" borderId="17" xfId="0" applyFont="1" applyBorder="1" applyAlignment="1">
      <alignment horizontal="left" vertical="top" wrapText="1"/>
    </xf>
    <xf numFmtId="0" fontId="8" fillId="0" borderId="0" xfId="0" applyFont="1" applyAlignment="1">
      <alignment horizontal="justify" vertical="top" wrapText="1"/>
    </xf>
    <xf numFmtId="0" fontId="9" fillId="0" borderId="0" xfId="0" applyFont="1" applyAlignment="1">
      <alignment vertical="top" wrapText="1"/>
    </xf>
    <xf numFmtId="0" fontId="4" fillId="0" borderId="0" xfId="0" applyFont="1" applyAlignment="1">
      <alignment horizontal="righ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Резервная копия Резервная копия Резервная копия Резервная копия Резервная копия 16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zoomScaleSheetLayoutView="100" zoomScalePageLayoutView="0" workbookViewId="0" topLeftCell="A1">
      <selection activeCell="D10" sqref="D10"/>
    </sheetView>
  </sheetViews>
  <sheetFormatPr defaultColWidth="9.140625" defaultRowHeight="12.75"/>
  <cols>
    <col min="1" max="1" width="2.8515625" style="0" customWidth="1"/>
    <col min="2" max="2" width="2.7109375" style="0" customWidth="1"/>
    <col min="3" max="3" width="31.28125" style="0" customWidth="1"/>
    <col min="4" max="4" width="24.421875" style="0" customWidth="1"/>
    <col min="5" max="5" width="29.7109375" style="0" customWidth="1"/>
    <col min="6" max="6" width="21.57421875" style="0" customWidth="1"/>
    <col min="7" max="7" width="30.28125" style="0" customWidth="1"/>
  </cols>
  <sheetData>
    <row r="1" spans="1:8" ht="12.75" customHeight="1">
      <c r="A1" s="1"/>
      <c r="B1" s="52" t="s">
        <v>64</v>
      </c>
      <c r="C1" s="53"/>
      <c r="D1" s="53"/>
      <c r="E1" s="53"/>
      <c r="F1" s="53"/>
      <c r="G1" s="53"/>
      <c r="H1" s="4"/>
    </row>
    <row r="2" spans="1:8" ht="35.25" customHeight="1">
      <c r="A2" s="1"/>
      <c r="B2" s="53"/>
      <c r="C2" s="53"/>
      <c r="D2" s="53"/>
      <c r="E2" s="53"/>
      <c r="F2" s="53"/>
      <c r="G2" s="53"/>
      <c r="H2" s="4"/>
    </row>
    <row r="3" spans="1:8" ht="21" customHeight="1" thickBot="1">
      <c r="A3" s="1"/>
      <c r="B3" s="4"/>
      <c r="C3" s="4"/>
      <c r="D3" s="4"/>
      <c r="E3" s="4"/>
      <c r="F3" s="4"/>
      <c r="G3" s="49" t="s">
        <v>30</v>
      </c>
      <c r="H3" s="4"/>
    </row>
    <row r="4" spans="1:8" ht="117" customHeight="1" thickBot="1">
      <c r="A4" s="1"/>
      <c r="B4" s="4"/>
      <c r="C4" s="13" t="s">
        <v>45</v>
      </c>
      <c r="D4" s="5" t="s">
        <v>60</v>
      </c>
      <c r="E4" s="5" t="s">
        <v>65</v>
      </c>
      <c r="F4" s="5" t="s">
        <v>0</v>
      </c>
      <c r="G4" s="5" t="s">
        <v>1</v>
      </c>
      <c r="H4" s="4"/>
    </row>
    <row r="5" spans="1:8" ht="24.75" customHeight="1" thickBot="1">
      <c r="A5" s="1"/>
      <c r="B5" s="4"/>
      <c r="C5" s="8">
        <v>1</v>
      </c>
      <c r="D5" s="9">
        <v>2</v>
      </c>
      <c r="E5" s="9">
        <v>3</v>
      </c>
      <c r="F5" s="9" t="s">
        <v>2</v>
      </c>
      <c r="G5" s="9" t="s">
        <v>3</v>
      </c>
      <c r="H5" s="4"/>
    </row>
    <row r="6" spans="1:8" ht="55.5" customHeight="1" thickBot="1">
      <c r="A6" s="1"/>
      <c r="B6" s="4"/>
      <c r="C6" s="16" t="s">
        <v>4</v>
      </c>
      <c r="D6" s="18">
        <v>128313</v>
      </c>
      <c r="E6" s="18">
        <v>84737</v>
      </c>
      <c r="F6" s="19">
        <f>E6/D6*100</f>
        <v>66.03929453757608</v>
      </c>
      <c r="G6" s="10">
        <f>E6-D6</f>
        <v>-43576</v>
      </c>
      <c r="H6" s="4"/>
    </row>
    <row r="7" spans="1:8" ht="61.5" customHeight="1" thickBot="1">
      <c r="A7" s="1"/>
      <c r="B7" s="4"/>
      <c r="C7" s="16" t="s">
        <v>5</v>
      </c>
      <c r="D7" s="18">
        <v>41959</v>
      </c>
      <c r="E7" s="18">
        <v>20722</v>
      </c>
      <c r="F7" s="19">
        <f>E7/D7*100</f>
        <v>49.386305679353654</v>
      </c>
      <c r="G7" s="10">
        <f>E7-D7</f>
        <v>-21237</v>
      </c>
      <c r="H7" s="4"/>
    </row>
    <row r="8" spans="1:8" ht="48.75" customHeight="1" thickBot="1">
      <c r="A8" s="1"/>
      <c r="B8" s="4"/>
      <c r="C8" s="16" t="s">
        <v>35</v>
      </c>
      <c r="D8" s="18">
        <f>D6+D7</f>
        <v>170272</v>
      </c>
      <c r="E8" s="18">
        <f>E6+E7</f>
        <v>105459</v>
      </c>
      <c r="F8" s="19">
        <f>E8/D8*100</f>
        <v>61.93560890809998</v>
      </c>
      <c r="G8" s="10">
        <f>G6+G7</f>
        <v>-64813</v>
      </c>
      <c r="H8" s="4"/>
    </row>
    <row r="9" spans="1:8" ht="17.25">
      <c r="A9" s="1"/>
      <c r="B9" s="4"/>
      <c r="C9" s="4"/>
      <c r="D9" s="4"/>
      <c r="E9" s="4"/>
      <c r="F9" s="4"/>
      <c r="G9" s="4"/>
      <c r="H9" s="4"/>
    </row>
    <row r="10" spans="1:8" ht="17.25">
      <c r="A10" s="1"/>
      <c r="B10" s="4"/>
      <c r="C10" s="4"/>
      <c r="D10" s="4"/>
      <c r="E10" s="4"/>
      <c r="F10" s="4"/>
      <c r="G10" s="4"/>
      <c r="H10" s="4"/>
    </row>
    <row r="11" spans="1:8" ht="17.25">
      <c r="A11" s="1"/>
      <c r="B11" s="4"/>
      <c r="C11" s="4"/>
      <c r="D11" s="4"/>
      <c r="E11" s="4"/>
      <c r="F11" s="4"/>
      <c r="G11" s="4"/>
      <c r="H11" s="4"/>
    </row>
    <row r="12" spans="1:8" ht="17.25">
      <c r="A12" s="1"/>
      <c r="B12" s="4"/>
      <c r="C12" s="4"/>
      <c r="D12" s="4"/>
      <c r="E12" s="4"/>
      <c r="F12" s="4"/>
      <c r="G12" s="4"/>
      <c r="H12" s="4"/>
    </row>
  </sheetData>
  <sheetProtection/>
  <mergeCells count="1">
    <mergeCell ref="B1:G2"/>
  </mergeCells>
  <printOptions/>
  <pageMargins left="0.75" right="0.75" top="1" bottom="1" header="0.5" footer="0.5"/>
  <pageSetup horizontalDpi="200" verticalDpi="200" orientation="landscape" paperSize="9" scale="90" r:id="rId1"/>
  <colBreaks count="1" manualBreakCount="1">
    <brk id="8" max="2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G26"/>
  <sheetViews>
    <sheetView zoomScalePageLayoutView="0" workbookViewId="0" topLeftCell="A1">
      <selection activeCell="G3" sqref="G3"/>
    </sheetView>
  </sheetViews>
  <sheetFormatPr defaultColWidth="9.140625" defaultRowHeight="12.75"/>
  <cols>
    <col min="1" max="1" width="1.57421875" style="0" customWidth="1"/>
    <col min="2" max="2" width="40.7109375" style="0" customWidth="1"/>
    <col min="3" max="3" width="20.7109375" style="0" customWidth="1"/>
    <col min="4" max="4" width="21.28125" style="0" customWidth="1"/>
    <col min="5" max="5" width="18.00390625" style="0" customWidth="1"/>
    <col min="6" max="6" width="16.57421875" style="0" customWidth="1"/>
    <col min="7" max="7" width="21.7109375" style="0" customWidth="1"/>
  </cols>
  <sheetData>
    <row r="1" spans="2:7" ht="12.75">
      <c r="B1" s="56" t="s">
        <v>52</v>
      </c>
      <c r="C1" s="57"/>
      <c r="D1" s="57"/>
      <c r="E1" s="57"/>
      <c r="F1" s="57"/>
      <c r="G1" s="57"/>
    </row>
    <row r="2" spans="2:7" ht="21" customHeight="1">
      <c r="B2" s="57"/>
      <c r="C2" s="57"/>
      <c r="D2" s="57"/>
      <c r="E2" s="57"/>
      <c r="F2" s="57"/>
      <c r="G2" s="57"/>
    </row>
    <row r="3" spans="2:7" ht="15.75" thickBot="1">
      <c r="B3" s="25"/>
      <c r="C3" s="2"/>
      <c r="D3" s="2"/>
      <c r="E3" s="2"/>
      <c r="F3" s="2"/>
      <c r="G3" s="50" t="s">
        <v>23</v>
      </c>
    </row>
    <row r="4" spans="2:7" ht="63.75" customHeight="1" thickBot="1">
      <c r="B4" s="26" t="s">
        <v>45</v>
      </c>
      <c r="C4" s="27" t="s">
        <v>66</v>
      </c>
      <c r="D4" s="27" t="s">
        <v>67</v>
      </c>
      <c r="E4" s="27" t="s">
        <v>6</v>
      </c>
      <c r="F4" s="54" t="s">
        <v>7</v>
      </c>
      <c r="G4" s="55"/>
    </row>
    <row r="5" spans="2:7" ht="31.5" customHeight="1" thickBot="1">
      <c r="B5" s="28"/>
      <c r="C5" s="29"/>
      <c r="D5" s="29"/>
      <c r="E5" s="29"/>
      <c r="F5" s="30" t="s">
        <v>58</v>
      </c>
      <c r="G5" s="31" t="s">
        <v>61</v>
      </c>
    </row>
    <row r="6" spans="2:7" ht="15.75" thickBot="1">
      <c r="B6" s="32">
        <v>1</v>
      </c>
      <c r="C6" s="31">
        <v>2</v>
      </c>
      <c r="D6" s="31">
        <v>3</v>
      </c>
      <c r="E6" s="31">
        <v>4</v>
      </c>
      <c r="F6" s="31">
        <v>5</v>
      </c>
      <c r="G6" s="31">
        <v>6</v>
      </c>
    </row>
    <row r="7" spans="2:7" ht="16.5" thickBot="1">
      <c r="B7" s="33" t="s">
        <v>14</v>
      </c>
      <c r="C7" s="34">
        <v>208201</v>
      </c>
      <c r="D7" s="34">
        <v>164146</v>
      </c>
      <c r="E7" s="35">
        <f>D7/C7*100</f>
        <v>78.84015926916777</v>
      </c>
      <c r="F7" s="36">
        <f>C7/C26*100</f>
        <v>83.62191188815122</v>
      </c>
      <c r="G7" s="36">
        <f>D7/D26*100</f>
        <v>84.51767371212317</v>
      </c>
    </row>
    <row r="8" spans="2:7" ht="15.75" thickBot="1">
      <c r="B8" s="27" t="s">
        <v>20</v>
      </c>
      <c r="C8" s="37">
        <v>83751</v>
      </c>
      <c r="D8" s="37">
        <v>90471</v>
      </c>
      <c r="E8" s="35">
        <f>D8/C8*100</f>
        <v>108.02378479062938</v>
      </c>
      <c r="F8" s="36">
        <f>C8/C26*100</f>
        <v>33.637776679960965</v>
      </c>
      <c r="G8" s="36">
        <f>D8/D26*100</f>
        <v>46.58291069175913</v>
      </c>
    </row>
    <row r="9" spans="2:7" ht="15.75" thickBot="1">
      <c r="B9" s="38" t="s">
        <v>51</v>
      </c>
      <c r="C9" s="37">
        <v>9863</v>
      </c>
      <c r="D9" s="37">
        <v>13425</v>
      </c>
      <c r="E9" s="35">
        <f aca="true" t="shared" si="0" ref="E9:E26">D9/C9*100</f>
        <v>136.1147723816283</v>
      </c>
      <c r="F9" s="36">
        <f>C9/C26*100</f>
        <v>3.9613782688499835</v>
      </c>
      <c r="G9" s="36">
        <f>D9/D26*100</f>
        <v>6.912442396313365</v>
      </c>
    </row>
    <row r="10" spans="2:7" ht="15.75" thickBot="1">
      <c r="B10" s="39" t="s">
        <v>8</v>
      </c>
      <c r="C10" s="37">
        <v>9828</v>
      </c>
      <c r="D10" s="37">
        <v>9798</v>
      </c>
      <c r="E10" s="35">
        <f t="shared" si="0"/>
        <v>99.6947496947497</v>
      </c>
      <c r="F10" s="36">
        <f>C10/C26*100</f>
        <v>3.9473208583856474</v>
      </c>
      <c r="G10" s="36">
        <f>D10/D26*100</f>
        <v>5.044924439409932</v>
      </c>
    </row>
    <row r="11" spans="2:7" ht="15.75" thickBot="1">
      <c r="B11" s="40" t="s">
        <v>43</v>
      </c>
      <c r="C11" s="31">
        <v>44</v>
      </c>
      <c r="D11" s="31">
        <v>45</v>
      </c>
      <c r="E11" s="35">
        <f t="shared" si="0"/>
        <v>102.27272727272727</v>
      </c>
      <c r="F11" s="36">
        <f>C11/C26*100</f>
        <v>0.017672173155165696</v>
      </c>
      <c r="G11" s="36">
        <f>D11/D26*100</f>
        <v>0.023170197976469374</v>
      </c>
    </row>
    <row r="12" spans="2:7" ht="15.75" thickBot="1">
      <c r="B12" s="41" t="s">
        <v>9</v>
      </c>
      <c r="C12" s="31">
        <v>604</v>
      </c>
      <c r="D12" s="31">
        <v>102</v>
      </c>
      <c r="E12" s="35">
        <f t="shared" si="0"/>
        <v>16.887417218543046</v>
      </c>
      <c r="F12" s="36">
        <f>C12/C26*100</f>
        <v>0.24259074058454727</v>
      </c>
      <c r="G12" s="36">
        <f>D12/D26*100</f>
        <v>0.05251911541333059</v>
      </c>
    </row>
    <row r="13" spans="2:7" ht="15.75" thickBot="1">
      <c r="B13" s="40" t="s">
        <v>10</v>
      </c>
      <c r="C13" s="37">
        <v>9208</v>
      </c>
      <c r="D13" s="37">
        <v>1145</v>
      </c>
      <c r="E13" s="35">
        <f t="shared" si="0"/>
        <v>12.434839270199827</v>
      </c>
      <c r="F13" s="36">
        <f>C13/C26*100</f>
        <v>3.698303873017403</v>
      </c>
      <c r="G13" s="36">
        <f>D13/D26*100</f>
        <v>0.5895528151790541</v>
      </c>
    </row>
    <row r="14" spans="2:7" ht="15.75" thickBot="1">
      <c r="B14" s="40" t="s">
        <v>11</v>
      </c>
      <c r="C14" s="37">
        <v>89502</v>
      </c>
      <c r="D14" s="37">
        <v>44063</v>
      </c>
      <c r="E14" s="35">
        <f t="shared" si="0"/>
        <v>49.23130209380796</v>
      </c>
      <c r="F14" s="36">
        <f>C14/C26*100</f>
        <v>35.947610039400914</v>
      </c>
      <c r="G14" s="36">
        <f>D14/D26*100</f>
        <v>22.687742965270445</v>
      </c>
    </row>
    <row r="15" spans="2:7" ht="20.25" customHeight="1" thickBot="1">
      <c r="B15" s="40" t="s">
        <v>12</v>
      </c>
      <c r="C15" s="37">
        <v>5338</v>
      </c>
      <c r="D15" s="37">
        <v>5030</v>
      </c>
      <c r="E15" s="35">
        <f t="shared" si="0"/>
        <v>94.23004870738104</v>
      </c>
      <c r="F15" s="36">
        <f>C15/C26*100</f>
        <v>2.1439559159607837</v>
      </c>
      <c r="G15" s="36">
        <f>D15/D26*100</f>
        <v>2.5899132404809104</v>
      </c>
    </row>
    <row r="16" spans="2:7" ht="19.5" customHeight="1" thickBot="1">
      <c r="B16" s="42" t="s">
        <v>13</v>
      </c>
      <c r="C16" s="34">
        <v>40778</v>
      </c>
      <c r="D16" s="34">
        <v>30069</v>
      </c>
      <c r="E16" s="35">
        <f t="shared" si="0"/>
        <v>73.73829025454903</v>
      </c>
      <c r="F16" s="36">
        <f>C16/C26*100</f>
        <v>16.37808811184879</v>
      </c>
      <c r="G16" s="36">
        <f>D16/D26*100</f>
        <v>15.482326287876838</v>
      </c>
    </row>
    <row r="17" spans="2:7" ht="21" customHeight="1" thickBot="1">
      <c r="B17" s="40" t="s">
        <v>36</v>
      </c>
      <c r="C17" s="37">
        <v>14334</v>
      </c>
      <c r="D17" s="37">
        <v>8047</v>
      </c>
      <c r="E17" s="35">
        <f t="shared" si="0"/>
        <v>56.13924933724013</v>
      </c>
      <c r="F17" s="36">
        <f>C17/C26*100</f>
        <v>5.757112045594207</v>
      </c>
      <c r="G17" s="36">
        <f>D17/D26*100</f>
        <v>4.14334629148109</v>
      </c>
    </row>
    <row r="18" spans="2:7" ht="16.5" customHeight="1" thickBot="1">
      <c r="B18" s="40" t="s">
        <v>37</v>
      </c>
      <c r="C18" s="37">
        <v>2062</v>
      </c>
      <c r="D18" s="37">
        <v>1955</v>
      </c>
      <c r="E18" s="35">
        <f t="shared" si="0"/>
        <v>94.81086323957322</v>
      </c>
      <c r="F18" s="36">
        <f>C18/C26*100</f>
        <v>0.8281822964989015</v>
      </c>
      <c r="G18" s="36">
        <f>D18/D26*100</f>
        <v>1.006616378755503</v>
      </c>
    </row>
    <row r="19" spans="2:7" ht="31.5" customHeight="1" thickBot="1">
      <c r="B19" s="40" t="s">
        <v>38</v>
      </c>
      <c r="C19" s="31">
        <v>4658</v>
      </c>
      <c r="D19" s="31">
        <v>4331</v>
      </c>
      <c r="E19" s="35">
        <f t="shared" si="0"/>
        <v>92.97981966509231</v>
      </c>
      <c r="F19" s="36">
        <f>C19/C26*100</f>
        <v>1.8708405126536776</v>
      </c>
      <c r="G19" s="36">
        <f>D19/D26*100</f>
        <v>2.230002831913086</v>
      </c>
    </row>
    <row r="20" spans="2:7" ht="31.5" customHeight="1" thickBot="1">
      <c r="B20" s="40" t="s">
        <v>15</v>
      </c>
      <c r="C20" s="37">
        <v>1924</v>
      </c>
      <c r="D20" s="37">
        <v>2103</v>
      </c>
      <c r="E20" s="35">
        <f t="shared" si="0"/>
        <v>109.3035343035343</v>
      </c>
      <c r="F20" s="36">
        <f>C20/C26*100</f>
        <v>0.7727559352395181</v>
      </c>
      <c r="G20" s="36">
        <f>D20/D26*100</f>
        <v>1.0828205854336688</v>
      </c>
    </row>
    <row r="21" spans="2:7" ht="31.5" customHeight="1" thickBot="1">
      <c r="B21" s="40" t="s">
        <v>57</v>
      </c>
      <c r="C21" s="37">
        <v>1965</v>
      </c>
      <c r="D21" s="37">
        <v>7341</v>
      </c>
      <c r="E21" s="35">
        <f t="shared" si="0"/>
        <v>373.587786259542</v>
      </c>
      <c r="F21" s="36">
        <f>C21/C25*100</f>
        <v>2311.7647058823527</v>
      </c>
      <c r="G21" s="36">
        <f>D21/D25*100</f>
        <v>7568.0412371134025</v>
      </c>
    </row>
    <row r="22" spans="2:7" ht="33.75" customHeight="1" thickBot="1">
      <c r="B22" s="43" t="s">
        <v>19</v>
      </c>
      <c r="C22" s="37">
        <v>6619</v>
      </c>
      <c r="D22" s="37">
        <v>518</v>
      </c>
      <c r="E22" s="35">
        <f t="shared" si="0"/>
        <v>7.825955582414262</v>
      </c>
      <c r="F22" s="36">
        <f>C22/C26*100</f>
        <v>2.658457138955494</v>
      </c>
      <c r="G22" s="36">
        <f>D22/D26*100</f>
        <v>0.2667147233735808</v>
      </c>
    </row>
    <row r="23" spans="2:7" ht="18" customHeight="1" thickBot="1">
      <c r="B23" s="43" t="s">
        <v>16</v>
      </c>
      <c r="C23" s="37">
        <v>5630</v>
      </c>
      <c r="D23" s="37">
        <v>3584</v>
      </c>
      <c r="E23" s="35">
        <f t="shared" si="0"/>
        <v>63.65896980461812</v>
      </c>
      <c r="F23" s="36">
        <f>C23/C26*100</f>
        <v>2.261234883263247</v>
      </c>
      <c r="G23" s="36">
        <f>D23/D26*100</f>
        <v>1.8453775455036945</v>
      </c>
    </row>
    <row r="24" spans="2:7" ht="19.5" customHeight="1" thickBot="1">
      <c r="B24" s="40" t="s">
        <v>17</v>
      </c>
      <c r="C24" s="37">
        <v>3498</v>
      </c>
      <c r="D24" s="37">
        <v>2082</v>
      </c>
      <c r="E24" s="35">
        <f t="shared" si="0"/>
        <v>59.51972555746141</v>
      </c>
      <c r="F24" s="36">
        <f>C24/C26*100</f>
        <v>1.4049377658356728</v>
      </c>
      <c r="G24" s="36">
        <f>D24/D26*100</f>
        <v>1.0720078263779833</v>
      </c>
    </row>
    <row r="25" spans="2:7" ht="18" customHeight="1" thickBot="1">
      <c r="B25" s="40" t="s">
        <v>18</v>
      </c>
      <c r="C25" s="37">
        <v>85</v>
      </c>
      <c r="D25" s="37">
        <v>97</v>
      </c>
      <c r="E25" s="35">
        <f t="shared" si="0"/>
        <v>114.11764705882352</v>
      </c>
      <c r="F25" s="36">
        <f>C25/C26*100</f>
        <v>0.034139425413388276</v>
      </c>
      <c r="G25" s="36">
        <f>D25/D26*100</f>
        <v>0.04994464897150066</v>
      </c>
    </row>
    <row r="26" spans="2:7" ht="18" customHeight="1" thickBot="1">
      <c r="B26" s="44" t="s">
        <v>35</v>
      </c>
      <c r="C26" s="34">
        <v>248979</v>
      </c>
      <c r="D26" s="34">
        <v>194215</v>
      </c>
      <c r="E26" s="35">
        <f t="shared" si="0"/>
        <v>78.0045706666024</v>
      </c>
      <c r="F26" s="45">
        <f>C26/C26*100</f>
        <v>100</v>
      </c>
      <c r="G26" s="45">
        <f>D26/D26*100</f>
        <v>100</v>
      </c>
    </row>
  </sheetData>
  <sheetProtection/>
  <mergeCells count="2">
    <mergeCell ref="F4:G4"/>
    <mergeCell ref="B1:G2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19"/>
  <sheetViews>
    <sheetView tabSelected="1" zoomScalePageLayoutView="0" workbookViewId="0" topLeftCell="A1">
      <selection activeCell="F11" sqref="F11"/>
    </sheetView>
  </sheetViews>
  <sheetFormatPr defaultColWidth="9.140625" defaultRowHeight="12.75"/>
  <cols>
    <col min="1" max="1" width="1.57421875" style="0" customWidth="1"/>
    <col min="2" max="2" width="39.00390625" style="0" customWidth="1"/>
    <col min="3" max="3" width="19.8515625" style="0" customWidth="1"/>
    <col min="4" max="4" width="23.28125" style="0" customWidth="1"/>
    <col min="5" max="5" width="20.7109375" style="0" customWidth="1"/>
    <col min="6" max="6" width="28.57421875" style="0" customWidth="1"/>
    <col min="7" max="7" width="25.7109375" style="0" customWidth="1"/>
  </cols>
  <sheetData>
    <row r="1" ht="4.5" customHeight="1"/>
    <row r="2" spans="2:7" ht="18">
      <c r="B2" s="58" t="s">
        <v>44</v>
      </c>
      <c r="C2" s="58"/>
      <c r="D2" s="58"/>
      <c r="E2" s="58"/>
      <c r="F2" s="58"/>
      <c r="G2" s="58"/>
    </row>
    <row r="3" spans="2:7" ht="20.25" customHeight="1" thickBot="1">
      <c r="B3" s="4"/>
      <c r="C3" s="12"/>
      <c r="D3" s="3"/>
      <c r="E3" s="3"/>
      <c r="F3" s="24"/>
      <c r="G3" s="66" t="s">
        <v>59</v>
      </c>
    </row>
    <row r="4" spans="2:7" ht="63" customHeight="1" thickBot="1">
      <c r="B4" s="13" t="s">
        <v>21</v>
      </c>
      <c r="C4" s="5" t="s">
        <v>63</v>
      </c>
      <c r="D4" s="5" t="s">
        <v>68</v>
      </c>
      <c r="E4" s="5" t="s">
        <v>22</v>
      </c>
      <c r="F4" s="5" t="s">
        <v>55</v>
      </c>
      <c r="G4" s="5" t="s">
        <v>27</v>
      </c>
    </row>
    <row r="5" spans="2:7" ht="18" thickBo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9">
        <v>6</v>
      </c>
    </row>
    <row r="6" spans="2:7" ht="18" thickBot="1">
      <c r="B6" s="14" t="s">
        <v>20</v>
      </c>
      <c r="C6" s="23">
        <v>5274</v>
      </c>
      <c r="D6" s="23">
        <v>4835</v>
      </c>
      <c r="E6" s="15">
        <f aca="true" t="shared" si="0" ref="E6:E19">D6-C6</f>
        <v>-439</v>
      </c>
      <c r="F6" s="17">
        <f aca="true" t="shared" si="1" ref="F6:F19">D6/C6*100-100</f>
        <v>-8.323852863102005</v>
      </c>
      <c r="G6" s="17">
        <f>D6/D19*100</f>
        <v>7.679925484867768</v>
      </c>
    </row>
    <row r="7" spans="2:7" ht="18" thickBot="1">
      <c r="B7" s="14" t="s">
        <v>8</v>
      </c>
      <c r="C7" s="21">
        <v>2158</v>
      </c>
      <c r="D7" s="21">
        <v>2018</v>
      </c>
      <c r="E7" s="15">
        <f t="shared" si="0"/>
        <v>-140</v>
      </c>
      <c r="F7" s="17">
        <f t="shared" si="1"/>
        <v>-6.487488415199266</v>
      </c>
      <c r="G7" s="17">
        <f>D7/D19*100</f>
        <v>3.205395993477385</v>
      </c>
    </row>
    <row r="8" spans="2:7" ht="21.75" customHeight="1" thickBot="1">
      <c r="B8" s="14" t="s">
        <v>43</v>
      </c>
      <c r="C8" s="22">
        <v>0</v>
      </c>
      <c r="D8" s="21">
        <v>0</v>
      </c>
      <c r="E8" s="15">
        <f t="shared" si="0"/>
        <v>0</v>
      </c>
      <c r="F8" s="17">
        <v>0</v>
      </c>
      <c r="G8" s="17">
        <f>D8/D19*100</f>
        <v>0</v>
      </c>
    </row>
    <row r="9" spans="2:7" ht="18" thickBot="1">
      <c r="B9" s="14" t="s">
        <v>9</v>
      </c>
      <c r="C9" s="21">
        <v>5</v>
      </c>
      <c r="D9" s="15">
        <v>45</v>
      </c>
      <c r="E9" s="15">
        <f t="shared" si="0"/>
        <v>40</v>
      </c>
      <c r="F9" s="17">
        <v>0</v>
      </c>
      <c r="G9" s="17">
        <f>D9/D19*100</f>
        <v>0.07147810689122017</v>
      </c>
    </row>
    <row r="10" spans="2:7" ht="24" customHeight="1" thickBot="1">
      <c r="B10" s="14" t="s">
        <v>11</v>
      </c>
      <c r="C10" s="21">
        <v>16996</v>
      </c>
      <c r="D10" s="48">
        <v>25545</v>
      </c>
      <c r="E10" s="21">
        <f>C10-D10</f>
        <v>-8549</v>
      </c>
      <c r="F10" s="17">
        <f t="shared" si="1"/>
        <v>50.3000706048482</v>
      </c>
      <c r="G10" s="17">
        <f>C10/D19*100</f>
        <v>26.996486771626177</v>
      </c>
    </row>
    <row r="11" spans="2:7" ht="37.5" customHeight="1" thickBot="1">
      <c r="B11" s="14" t="s">
        <v>10</v>
      </c>
      <c r="C11" s="21">
        <v>7262</v>
      </c>
      <c r="D11" s="48">
        <v>6444</v>
      </c>
      <c r="E11" s="21">
        <f>C11-D11</f>
        <v>818</v>
      </c>
      <c r="F11" s="17">
        <f t="shared" si="1"/>
        <v>-11.264114568989257</v>
      </c>
      <c r="G11" s="17">
        <f>C11/D19*100</f>
        <v>11.534978049867576</v>
      </c>
    </row>
    <row r="12" spans="2:7" ht="72.75" customHeight="1" thickBot="1">
      <c r="B12" s="14" t="s">
        <v>39</v>
      </c>
      <c r="C12" s="22">
        <v>106</v>
      </c>
      <c r="D12" s="47">
        <v>140</v>
      </c>
      <c r="E12" s="15">
        <f t="shared" si="0"/>
        <v>34</v>
      </c>
      <c r="F12" s="17">
        <f t="shared" si="1"/>
        <v>32.075471698113205</v>
      </c>
      <c r="G12" s="17">
        <f>D12/D19*100</f>
        <v>0.22237633255046277</v>
      </c>
    </row>
    <row r="13" spans="2:7" ht="23.25" customHeight="1" thickBot="1">
      <c r="B13" s="16" t="s">
        <v>25</v>
      </c>
      <c r="C13" s="20">
        <v>19</v>
      </c>
      <c r="D13" s="20">
        <v>15</v>
      </c>
      <c r="E13" s="9">
        <f t="shared" si="0"/>
        <v>-4</v>
      </c>
      <c r="F13" s="11">
        <f t="shared" si="1"/>
        <v>-21.05263157894737</v>
      </c>
      <c r="G13" s="11">
        <f>D13/D19*100</f>
        <v>0.023826035630406722</v>
      </c>
    </row>
    <row r="14" spans="2:7" ht="24" customHeight="1" thickBot="1">
      <c r="B14" s="16" t="s">
        <v>40</v>
      </c>
      <c r="C14" s="20">
        <v>35</v>
      </c>
      <c r="D14" s="20">
        <v>68</v>
      </c>
      <c r="E14" s="9">
        <f t="shared" si="0"/>
        <v>33</v>
      </c>
      <c r="F14" s="11">
        <f t="shared" si="1"/>
        <v>94.28571428571428</v>
      </c>
      <c r="G14" s="11">
        <f>D14/D19*100</f>
        <v>0.10801136152451048</v>
      </c>
    </row>
    <row r="15" spans="2:7" ht="23.25" customHeight="1" thickBot="1">
      <c r="B15" s="16" t="s">
        <v>26</v>
      </c>
      <c r="C15" s="20">
        <v>44</v>
      </c>
      <c r="D15" s="9">
        <v>51</v>
      </c>
      <c r="E15" s="9">
        <f t="shared" si="0"/>
        <v>7</v>
      </c>
      <c r="F15" s="11">
        <f t="shared" si="1"/>
        <v>15.90909090909092</v>
      </c>
      <c r="G15" s="11">
        <f>D15/D19*100</f>
        <v>0.08100852114338286</v>
      </c>
    </row>
    <row r="16" spans="2:7" ht="22.5" customHeight="1" thickBot="1">
      <c r="B16" s="16" t="s">
        <v>41</v>
      </c>
      <c r="C16" s="9">
        <v>8</v>
      </c>
      <c r="D16" s="9">
        <v>6</v>
      </c>
      <c r="E16" s="9">
        <f t="shared" si="0"/>
        <v>-2</v>
      </c>
      <c r="F16" s="11">
        <f t="shared" si="1"/>
        <v>-25</v>
      </c>
      <c r="G16" s="11">
        <f>D16/D19*100</f>
        <v>0.00953041425216269</v>
      </c>
    </row>
    <row r="17" spans="2:7" ht="23.25" customHeight="1" thickBot="1">
      <c r="B17" s="46" t="s">
        <v>36</v>
      </c>
      <c r="C17" s="15">
        <v>21361</v>
      </c>
      <c r="D17" s="15">
        <v>22223.14</v>
      </c>
      <c r="E17" s="15">
        <f t="shared" si="0"/>
        <v>862.1399999999994</v>
      </c>
      <c r="F17" s="17">
        <f t="shared" si="1"/>
        <v>4.036047001544873</v>
      </c>
      <c r="G17" s="17">
        <f>D17/D19*100</f>
        <v>35.29928836396779</v>
      </c>
    </row>
    <row r="18" spans="2:7" ht="22.5" customHeight="1" thickBot="1">
      <c r="B18" s="46" t="s">
        <v>54</v>
      </c>
      <c r="C18" s="15">
        <v>2137.1</v>
      </c>
      <c r="D18" s="15">
        <v>1706.2</v>
      </c>
      <c r="E18" s="15">
        <f t="shared" si="0"/>
        <v>-430.89999999999986</v>
      </c>
      <c r="F18" s="17">
        <f t="shared" si="1"/>
        <v>-20.162837490056617</v>
      </c>
      <c r="G18" s="17">
        <f>D18/D19*100</f>
        <v>2.710132132839997</v>
      </c>
    </row>
    <row r="19" spans="2:7" ht="18" thickBot="1">
      <c r="B19" s="14" t="s">
        <v>24</v>
      </c>
      <c r="C19" s="22">
        <f>C6+C7+C9+C10+C11+C12+C8+C17+C18</f>
        <v>55299.1</v>
      </c>
      <c r="D19" s="22">
        <f>D6+D7+D9+D10+D11+D12+D8+D17+D18</f>
        <v>62956.34</v>
      </c>
      <c r="E19" s="15">
        <f t="shared" si="0"/>
        <v>7657.239999999998</v>
      </c>
      <c r="F19" s="17">
        <f t="shared" si="1"/>
        <v>13.846952301212838</v>
      </c>
      <c r="G19" s="17">
        <f>D19/D19*100</f>
        <v>100</v>
      </c>
    </row>
  </sheetData>
  <sheetProtection/>
  <mergeCells count="1">
    <mergeCell ref="B2:G2"/>
  </mergeCells>
  <printOptions/>
  <pageMargins left="0.7" right="0.7" top="0.75" bottom="0.75" header="0.3" footer="0.3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N11"/>
  <sheetViews>
    <sheetView zoomScalePageLayoutView="0" workbookViewId="0" topLeftCell="A1">
      <selection activeCell="D15" sqref="D15"/>
    </sheetView>
  </sheetViews>
  <sheetFormatPr defaultColWidth="9.140625" defaultRowHeight="12.75"/>
  <cols>
    <col min="1" max="1" width="1.7109375" style="0" customWidth="1"/>
    <col min="2" max="2" width="18.8515625" style="0" customWidth="1"/>
    <col min="3" max="3" width="17.8515625" style="0" customWidth="1"/>
    <col min="4" max="4" width="15.140625" style="0" customWidth="1"/>
    <col min="5" max="5" width="15.28125" style="0" customWidth="1"/>
    <col min="6" max="6" width="16.28125" style="0" customWidth="1"/>
    <col min="7" max="7" width="18.421875" style="0" customWidth="1"/>
    <col min="8" max="8" width="16.28125" style="0" customWidth="1"/>
    <col min="9" max="9" width="14.57421875" style="0" customWidth="1"/>
    <col min="10" max="10" width="15.8515625" style="0" customWidth="1"/>
    <col min="11" max="11" width="16.28125" style="0" customWidth="1"/>
    <col min="12" max="12" width="23.140625" style="0" customWidth="1"/>
    <col min="13" max="13" width="4.7109375" style="0" customWidth="1"/>
    <col min="14" max="14" width="1.57421875" style="0" customWidth="1"/>
  </cols>
  <sheetData>
    <row r="2" spans="2:14" ht="12.75">
      <c r="B2" s="64" t="s">
        <v>42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2:14" ht="6" customHeight="1"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</row>
    <row r="4" spans="2:14" ht="4.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2:14" ht="18" thickBot="1">
      <c r="B5" s="4"/>
      <c r="C5" s="4"/>
      <c r="D5" s="4"/>
      <c r="E5" s="4"/>
      <c r="F5" s="4"/>
      <c r="G5" s="4"/>
      <c r="H5" s="4"/>
      <c r="I5" s="4"/>
      <c r="J5" s="4"/>
      <c r="K5" s="4"/>
      <c r="L5" s="51" t="s">
        <v>53</v>
      </c>
      <c r="M5" s="4"/>
      <c r="N5" s="4"/>
    </row>
    <row r="6" spans="2:14" ht="93" customHeight="1" thickBot="1">
      <c r="B6" s="61" t="s">
        <v>46</v>
      </c>
      <c r="C6" s="59" t="s">
        <v>56</v>
      </c>
      <c r="D6" s="63"/>
      <c r="E6" s="60"/>
      <c r="F6" s="59" t="s">
        <v>48</v>
      </c>
      <c r="G6" s="60"/>
      <c r="H6" s="59" t="s">
        <v>62</v>
      </c>
      <c r="I6" s="63"/>
      <c r="J6" s="60"/>
      <c r="K6" s="59" t="s">
        <v>47</v>
      </c>
      <c r="L6" s="60"/>
      <c r="M6" s="4"/>
      <c r="N6" s="4"/>
    </row>
    <row r="7" spans="2:14" ht="63" customHeight="1" thickBot="1">
      <c r="B7" s="62"/>
      <c r="C7" s="7" t="s">
        <v>50</v>
      </c>
      <c r="D7" s="7" t="s">
        <v>49</v>
      </c>
      <c r="E7" s="7" t="s">
        <v>28</v>
      </c>
      <c r="F7" s="7" t="s">
        <v>49</v>
      </c>
      <c r="G7" s="7" t="s">
        <v>28</v>
      </c>
      <c r="H7" s="7" t="s">
        <v>50</v>
      </c>
      <c r="I7" s="7" t="s">
        <v>49</v>
      </c>
      <c r="J7" s="7" t="s">
        <v>28</v>
      </c>
      <c r="K7" s="7" t="s">
        <v>49</v>
      </c>
      <c r="L7" s="7" t="s">
        <v>28</v>
      </c>
      <c r="M7" s="4"/>
      <c r="N7" s="4"/>
    </row>
    <row r="8" spans="2:14" ht="18" thickBot="1">
      <c r="B8" s="8">
        <v>1</v>
      </c>
      <c r="C8" s="9">
        <v>2</v>
      </c>
      <c r="D8" s="9">
        <v>3</v>
      </c>
      <c r="E8" s="9">
        <v>4</v>
      </c>
      <c r="F8" s="10" t="s">
        <v>31</v>
      </c>
      <c r="G8" s="10" t="s">
        <v>32</v>
      </c>
      <c r="H8" s="9">
        <v>7</v>
      </c>
      <c r="I8" s="9">
        <v>8</v>
      </c>
      <c r="J8" s="9">
        <v>9</v>
      </c>
      <c r="K8" s="9" t="s">
        <v>33</v>
      </c>
      <c r="L8" s="9" t="s">
        <v>34</v>
      </c>
      <c r="M8" s="4"/>
      <c r="N8" s="4"/>
    </row>
    <row r="9" spans="2:14" ht="40.5" customHeight="1" thickBot="1">
      <c r="B9" s="6" t="s">
        <v>4</v>
      </c>
      <c r="C9" s="20">
        <v>208201</v>
      </c>
      <c r="D9" s="20">
        <v>79491</v>
      </c>
      <c r="E9" s="20">
        <v>128710</v>
      </c>
      <c r="F9" s="11">
        <f>D9/C9*100</f>
        <v>38.17993189273827</v>
      </c>
      <c r="G9" s="11">
        <f>E9/C9*100</f>
        <v>61.820068107261726</v>
      </c>
      <c r="H9" s="20">
        <v>164146</v>
      </c>
      <c r="I9" s="20">
        <v>84737</v>
      </c>
      <c r="J9" s="20">
        <v>79409</v>
      </c>
      <c r="K9" s="11">
        <f>I9/H9*100</f>
        <v>51.622945426632384</v>
      </c>
      <c r="L9" s="11">
        <f>J9/H9*100</f>
        <v>48.37705457336761</v>
      </c>
      <c r="M9" s="4"/>
      <c r="N9" s="4"/>
    </row>
    <row r="10" spans="2:14" ht="42.75" customHeight="1" thickBot="1">
      <c r="B10" s="6" t="s">
        <v>5</v>
      </c>
      <c r="C10" s="20">
        <v>40778</v>
      </c>
      <c r="D10" s="20">
        <v>28240</v>
      </c>
      <c r="E10" s="20">
        <v>12538</v>
      </c>
      <c r="F10" s="11">
        <f>D10/C10*100</f>
        <v>69.25302859384962</v>
      </c>
      <c r="G10" s="11">
        <f>E10/C10*100</f>
        <v>30.746971406150376</v>
      </c>
      <c r="H10" s="20">
        <v>30069</v>
      </c>
      <c r="I10" s="20">
        <v>20722</v>
      </c>
      <c r="J10" s="20">
        <v>9347</v>
      </c>
      <c r="K10" s="11">
        <f>I10/H10*100</f>
        <v>68.91482922611327</v>
      </c>
      <c r="L10" s="11">
        <f>J10/H10*100</f>
        <v>31.085170773886727</v>
      </c>
      <c r="M10" s="4"/>
      <c r="N10" s="4"/>
    </row>
    <row r="11" spans="2:14" ht="46.5" customHeight="1" thickBot="1">
      <c r="B11" s="6" t="s">
        <v>29</v>
      </c>
      <c r="C11" s="20">
        <f>C9+C10</f>
        <v>248979</v>
      </c>
      <c r="D11" s="20">
        <f>D9+D10</f>
        <v>107731</v>
      </c>
      <c r="E11" s="20">
        <f>E9+E10</f>
        <v>141248</v>
      </c>
      <c r="F11" s="11">
        <f>D11/C11*100</f>
        <v>43.269111049526266</v>
      </c>
      <c r="G11" s="11">
        <f>E11/C11*100</f>
        <v>56.730888950473734</v>
      </c>
      <c r="H11" s="20">
        <f>H9+H10</f>
        <v>194215</v>
      </c>
      <c r="I11" s="20">
        <f>I9+I10</f>
        <v>105459</v>
      </c>
      <c r="J11" s="20">
        <f>J9+J10</f>
        <v>88756</v>
      </c>
      <c r="K11" s="11">
        <f>I11/H11*100</f>
        <v>54.30013129778853</v>
      </c>
      <c r="L11" s="11">
        <f>J11/H11*100</f>
        <v>45.69986870221147</v>
      </c>
      <c r="M11" s="4"/>
      <c r="N11" s="4"/>
    </row>
  </sheetData>
  <sheetProtection/>
  <mergeCells count="6">
    <mergeCell ref="K6:L6"/>
    <mergeCell ref="B6:B7"/>
    <mergeCell ref="C6:E6"/>
    <mergeCell ref="F6:G6"/>
    <mergeCell ref="H6:J6"/>
    <mergeCell ref="B2:N3"/>
  </mergeCells>
  <printOptions/>
  <pageMargins left="0.7" right="0.7" top="0.75" bottom="0.75" header="0.3" footer="0.3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Паламарчук</cp:lastModifiedBy>
  <cp:lastPrinted>2016-10-25T12:07:41Z</cp:lastPrinted>
  <dcterms:created xsi:type="dcterms:W3CDTF">1996-10-08T23:32:33Z</dcterms:created>
  <dcterms:modified xsi:type="dcterms:W3CDTF">2016-10-25T12:07:47Z</dcterms:modified>
  <cp:category/>
  <cp:version/>
  <cp:contentType/>
  <cp:contentStatus/>
</cp:coreProperties>
</file>