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6792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xlnm.Print_Area" localSheetId="0">'таблица1'!$B$1:$G$8</definedName>
    <definedName name="_xlnm.Print_Area" localSheetId="1">'таблица2'!$B$1:$G$27</definedName>
    <definedName name="_xlnm.Print_Area" localSheetId="2">'таблица3'!$B$1:$G$19</definedName>
    <definedName name="_xlnm.Print_Area" localSheetId="3">'таблица4'!$B$1:$N$11</definedName>
  </definedNames>
  <calcPr fullCalcOnLoad="1"/>
</workbook>
</file>

<file path=xl/sharedStrings.xml><?xml version="1.0" encoding="utf-8"?>
<sst xmlns="http://schemas.openxmlformats.org/spreadsheetml/2006/main" count="88" uniqueCount="70">
  <si>
    <t xml:space="preserve"> Выполнение плана, в %</t>
  </si>
  <si>
    <t>Отклонение  факта от плана, в тыс.руб.</t>
  </si>
  <si>
    <t>4=3/2*100%</t>
  </si>
  <si>
    <t>5=3-2</t>
  </si>
  <si>
    <t>Налоговые доходы</t>
  </si>
  <si>
    <t>Неналоговые доходы</t>
  </si>
  <si>
    <t>Темп роста (снижения) доходов, в %</t>
  </si>
  <si>
    <t>Структура отдельных доходов в общей сумме поступлений, в %</t>
  </si>
  <si>
    <t>ЕНВД</t>
  </si>
  <si>
    <t>ЕСХН</t>
  </si>
  <si>
    <t>Налог на имущество физических лиц</t>
  </si>
  <si>
    <t>Земельный налог</t>
  </si>
  <si>
    <t>Государственная пошлина</t>
  </si>
  <si>
    <t>Неналоговые доходы, в т.ч.:</t>
  </si>
  <si>
    <t>Налоговые доходы, в т.ч.:</t>
  </si>
  <si>
    <t>Плата за негативное воздействие на окружающую среду</t>
  </si>
  <si>
    <t>Доходы от продажи земельных участков</t>
  </si>
  <si>
    <t>Штрафные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</si>
  <si>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</si>
  <si>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</si>
  <si>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НДФЛ</t>
  </si>
  <si>
    <t>Наименование показателей</t>
  </si>
  <si>
    <t>Рост (+), снижение (-), в тыс.руб.</t>
  </si>
  <si>
    <t>Таблица 2</t>
  </si>
  <si>
    <t>Итого:</t>
  </si>
  <si>
    <t>Налог на имущество предприятий</t>
  </si>
  <si>
    <t>Налог с продаж</t>
  </si>
  <si>
    <t>Структура отдельных видов задолженности в общей сумме %</t>
  </si>
  <si>
    <t>Бюджеты поселений</t>
  </si>
  <si>
    <t>ВСЕГО ДОХОДОВ:</t>
  </si>
  <si>
    <t>Таблица 1</t>
  </si>
  <si>
    <t>5=3/2*100</t>
  </si>
  <si>
    <t>6=4/2*100</t>
  </si>
  <si>
    <t>10=8/7*100</t>
  </si>
  <si>
    <t>11=9/7*100</t>
  </si>
  <si>
    <t>Итого доходов:</t>
  </si>
  <si>
    <t>Арендная плата за землю</t>
  </si>
  <si>
    <t>Доходы от сдачи в аренду имущества</t>
  </si>
  <si>
    <t>Прочие доходы от использования имущества</t>
  </si>
  <si>
    <t>Задолженность и перерасчеты по отмененным налогам, сборам и иным обязательным платежам:</t>
  </si>
  <si>
    <t>Земельный налог (до 01.01.2006г.)</t>
  </si>
  <si>
    <t>Прочие местные налоги и сборы</t>
  </si>
  <si>
    <t>Таблица,  анализирующая  поступление доходов и их структуру в отчетном периоде текущего года и аналогичном периоде предшествующего года:</t>
  </si>
  <si>
    <t>Патенты</t>
  </si>
  <si>
    <r>
      <t xml:space="preserve">    </t>
    </r>
    <r>
      <rPr>
        <b/>
        <sz val="14"/>
        <rFont val="Times New Roman"/>
        <family val="1"/>
      </rPr>
      <t>Изменение недоимки по налогам в консолидированный бюджет</t>
    </r>
  </si>
  <si>
    <t xml:space="preserve">Наименование </t>
  </si>
  <si>
    <t>Наименование</t>
  </si>
  <si>
    <t>Доля в консоли-дированном бюджете, в %</t>
  </si>
  <si>
    <t>Доля в консолидиро-ванном бюджете, в %</t>
  </si>
  <si>
    <t>Районный бюджет</t>
  </si>
  <si>
    <t>Консолидирован-ный бюджет</t>
  </si>
  <si>
    <t>Акцизы</t>
  </si>
  <si>
    <t xml:space="preserve">Динамика и структура поступления основных видов доходов в отчетном периоде в сравнении с периодом предшествующего года в разрезе доходных источников в консолидированный бюджет </t>
  </si>
  <si>
    <t>Таблица 4</t>
  </si>
  <si>
    <t>Арендная плата за имущество</t>
  </si>
  <si>
    <t>Темп роста, рост (+), снижение (-), в %</t>
  </si>
  <si>
    <t>Доходы от оказания платных услуг и компенсации затрат государства</t>
  </si>
  <si>
    <t>Таблица 3</t>
  </si>
  <si>
    <t xml:space="preserve">По отчетному периоду 2017г. </t>
  </si>
  <si>
    <t>Фактическое поступление за 2017г.(нарастающим итогом) в бюджет, в тыс.руб.</t>
  </si>
  <si>
    <t>Плановые назначения на 2018г.,тыс.руб.</t>
  </si>
  <si>
    <t>Дивиденты по акциям и доходы от прочих форм участия в капитале, находящихся в государственной и муниципальной собственности</t>
  </si>
  <si>
    <t xml:space="preserve">По отчетному периоду 2018г. </t>
  </si>
  <si>
    <t>Фактическое поступление за 2018г.(нарастающим итогом) в бюджет, в тыс.руб.</t>
  </si>
  <si>
    <t>На 01.01.2018г., в тыс.руб.</t>
  </si>
  <si>
    <t xml:space="preserve">Анализ поступлений основных видов доходов  по консолидированному бюджету по состоянию на 01.04.2018г. </t>
  </si>
  <si>
    <t>Фактическое поступление по состоянию на «01» апреля 2018г., тыс.руб.</t>
  </si>
  <si>
    <t xml:space="preserve">Фактическое поступление по состоянию на 01.04.2017, тыс.руб. </t>
  </si>
  <si>
    <t>Фактическое поступление по состоянию на 01.04.2018, тыс.руб.</t>
  </si>
  <si>
    <t>На 01.04.2018г., в тыс.руб.(нарастающим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</si>
</sst>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198" fontId="4" fillId="0" borderId="13" xfId="0" applyNumberFormat="1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2" fillId="0" borderId="10" xfId="0" applyFont="1" applyBorder="1" applyAlignment="1" applyProtection="1">
      <alignment vertical="top" wrapText="1"/>
      <protection/>
    </xf>
    <xf numFmtId="3" fontId="11" fillId="0" borderId="13" xfId="0" applyNumberFormat="1" applyFont="1" applyBorder="1" applyAlignment="1">
      <alignment horizontal="center" vertical="top" wrapText="1"/>
    </xf>
    <xf numFmtId="198" fontId="11" fillId="0" borderId="13" xfId="0" applyNumberFormat="1" applyFont="1" applyBorder="1" applyAlignment="1">
      <alignment horizontal="center" vertical="top" wrapText="1"/>
    </xf>
    <xf numFmtId="198" fontId="5" fillId="0" borderId="13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>
      <alignment/>
    </xf>
    <xf numFmtId="0" fontId="12" fillId="0" borderId="10" xfId="0" applyFont="1" applyBorder="1" applyAlignment="1" applyProtection="1">
      <alignment vertical="center" wrapText="1"/>
      <protection/>
    </xf>
    <xf numFmtId="0" fontId="5" fillId="0" borderId="10" xfId="53" applyFont="1" applyBorder="1" applyAlignment="1" applyProtection="1">
      <alignment vertical="center" wrapText="1"/>
      <protection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vertical="top" wrapText="1"/>
    </xf>
    <xf numFmtId="198" fontId="4" fillId="0" borderId="13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4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98" fontId="8" fillId="0" borderId="13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0" xfId="0" applyNumberFormat="1" applyFont="1" applyBorder="1" applyAlignment="1">
      <alignment horizontal="center" vertical="top"/>
    </xf>
    <xf numFmtId="19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99" fontId="8" fillId="0" borderId="13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4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зервная копия Резервная копия Резервная копия Резервная копия Резервная копия 1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C8" sqref="B1:G8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31.28125" style="0" customWidth="1"/>
    <col min="4" max="4" width="24.421875" style="0" customWidth="1"/>
    <col min="5" max="5" width="29.7109375" style="0" customWidth="1"/>
    <col min="6" max="6" width="21.57421875" style="0" customWidth="1"/>
    <col min="7" max="7" width="30.28125" style="0" customWidth="1"/>
  </cols>
  <sheetData>
    <row r="1" spans="1:8" ht="12.75" customHeight="1">
      <c r="A1" s="1"/>
      <c r="B1" s="50" t="s">
        <v>65</v>
      </c>
      <c r="C1" s="51"/>
      <c r="D1" s="51"/>
      <c r="E1" s="51"/>
      <c r="F1" s="51"/>
      <c r="G1" s="51"/>
      <c r="H1" s="4"/>
    </row>
    <row r="2" spans="1:8" ht="35.25" customHeight="1">
      <c r="A2" s="1"/>
      <c r="B2" s="51"/>
      <c r="C2" s="51"/>
      <c r="D2" s="51"/>
      <c r="E2" s="51"/>
      <c r="F2" s="51"/>
      <c r="G2" s="51"/>
      <c r="H2" s="4"/>
    </row>
    <row r="3" spans="1:8" ht="21" customHeight="1" thickBot="1">
      <c r="A3" s="1"/>
      <c r="B3" s="4"/>
      <c r="C3" s="4"/>
      <c r="D3" s="4"/>
      <c r="E3" s="4"/>
      <c r="F3" s="4"/>
      <c r="G3" s="47" t="s">
        <v>30</v>
      </c>
      <c r="H3" s="4"/>
    </row>
    <row r="4" spans="1:8" ht="117" customHeight="1" thickBot="1">
      <c r="A4" s="1"/>
      <c r="B4" s="4"/>
      <c r="C4" s="10" t="s">
        <v>45</v>
      </c>
      <c r="D4" s="11" t="s">
        <v>60</v>
      </c>
      <c r="E4" s="11" t="s">
        <v>66</v>
      </c>
      <c r="F4" s="11" t="s">
        <v>0</v>
      </c>
      <c r="G4" s="11" t="s">
        <v>1</v>
      </c>
      <c r="H4" s="4"/>
    </row>
    <row r="5" spans="1:8" ht="24.75" customHeight="1" thickBot="1">
      <c r="A5" s="1"/>
      <c r="B5" s="4"/>
      <c r="C5" s="12">
        <v>1</v>
      </c>
      <c r="D5" s="13">
        <v>2</v>
      </c>
      <c r="E5" s="13">
        <v>3</v>
      </c>
      <c r="F5" s="13" t="s">
        <v>2</v>
      </c>
      <c r="G5" s="13" t="s">
        <v>3</v>
      </c>
      <c r="H5" s="4"/>
    </row>
    <row r="6" spans="1:8" ht="55.5" customHeight="1" thickBot="1">
      <c r="A6" s="1"/>
      <c r="B6" s="4"/>
      <c r="C6" s="14" t="s">
        <v>4</v>
      </c>
      <c r="D6" s="15">
        <v>251255</v>
      </c>
      <c r="E6" s="15">
        <v>52493</v>
      </c>
      <c r="F6" s="16">
        <f>E6/D6*100</f>
        <v>20.89232055083481</v>
      </c>
      <c r="G6" s="13">
        <f>E6-D6</f>
        <v>-198762</v>
      </c>
      <c r="H6" s="4"/>
    </row>
    <row r="7" spans="1:8" ht="61.5" customHeight="1" thickBot="1">
      <c r="A7" s="1"/>
      <c r="B7" s="4"/>
      <c r="C7" s="14" t="s">
        <v>5</v>
      </c>
      <c r="D7" s="15">
        <v>100445</v>
      </c>
      <c r="E7" s="15">
        <v>24315</v>
      </c>
      <c r="F7" s="16">
        <f>E7/D7*100</f>
        <v>24.207277614614963</v>
      </c>
      <c r="G7" s="13">
        <f>E7-D7</f>
        <v>-76130</v>
      </c>
      <c r="H7" s="4"/>
    </row>
    <row r="8" spans="1:8" ht="48.75" customHeight="1" thickBot="1">
      <c r="A8" s="1"/>
      <c r="B8" s="4"/>
      <c r="C8" s="14" t="s">
        <v>35</v>
      </c>
      <c r="D8" s="15">
        <f>D6+D7</f>
        <v>351700</v>
      </c>
      <c r="E8" s="15">
        <f>E6+E7</f>
        <v>76808</v>
      </c>
      <c r="F8" s="16">
        <f>E8/D8*100</f>
        <v>21.839067386977536</v>
      </c>
      <c r="G8" s="13">
        <f>G6+G7</f>
        <v>-274892</v>
      </c>
      <c r="H8" s="4"/>
    </row>
    <row r="9" spans="1:8" ht="17.25">
      <c r="A9" s="1"/>
      <c r="B9" s="4"/>
      <c r="C9" s="4"/>
      <c r="D9" s="4"/>
      <c r="E9" s="4"/>
      <c r="F9" s="4"/>
      <c r="G9" s="4"/>
      <c r="H9" s="4"/>
    </row>
    <row r="10" spans="1:8" ht="17.25">
      <c r="A10" s="1"/>
      <c r="B10" s="4"/>
      <c r="C10" s="4"/>
      <c r="D10" s="4"/>
      <c r="E10" s="4"/>
      <c r="F10" s="4"/>
      <c r="G10" s="4"/>
      <c r="H10" s="4"/>
    </row>
    <row r="11" spans="1:8" ht="17.25">
      <c r="A11" s="1"/>
      <c r="B11" s="4"/>
      <c r="C11" s="4"/>
      <c r="D11" s="4"/>
      <c r="E11" s="4"/>
      <c r="F11" s="4"/>
      <c r="G11" s="4"/>
      <c r="H11" s="4"/>
    </row>
    <row r="12" spans="1:8" ht="17.25">
      <c r="A12" s="1"/>
      <c r="B12" s="4"/>
      <c r="C12" s="4"/>
      <c r="D12" s="4"/>
      <c r="E12" s="4"/>
      <c r="F12" s="4"/>
      <c r="G12" s="4"/>
      <c r="H12" s="4"/>
    </row>
  </sheetData>
  <sheetProtection/>
  <mergeCells count="1">
    <mergeCell ref="B1:G2"/>
  </mergeCells>
  <printOptions/>
  <pageMargins left="0.75" right="0.75" top="1" bottom="1" header="0.5" footer="0.5"/>
  <pageSetup horizontalDpi="200" verticalDpi="200" orientation="landscape" paperSize="9" scale="90" r:id="rId1"/>
  <colBreaks count="1" manualBreakCount="1">
    <brk id="8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zoomScalePageLayoutView="0" workbookViewId="0" topLeftCell="A18">
      <selection activeCell="B27" sqref="B1:G27"/>
    </sheetView>
  </sheetViews>
  <sheetFormatPr defaultColWidth="9.140625" defaultRowHeight="12.75"/>
  <cols>
    <col min="1" max="1" width="1.57421875" style="0" customWidth="1"/>
    <col min="2" max="2" width="40.7109375" style="0" customWidth="1"/>
    <col min="3" max="3" width="20.7109375" style="0" customWidth="1"/>
    <col min="4" max="4" width="21.28125" style="0" customWidth="1"/>
    <col min="5" max="5" width="18.00390625" style="0" customWidth="1"/>
    <col min="6" max="6" width="16.57421875" style="0" customWidth="1"/>
    <col min="7" max="7" width="21.7109375" style="0" customWidth="1"/>
  </cols>
  <sheetData>
    <row r="1" spans="2:7" ht="12.75">
      <c r="B1" s="54" t="s">
        <v>52</v>
      </c>
      <c r="C1" s="55"/>
      <c r="D1" s="55"/>
      <c r="E1" s="55"/>
      <c r="F1" s="55"/>
      <c r="G1" s="55"/>
    </row>
    <row r="2" spans="2:7" ht="21" customHeight="1">
      <c r="B2" s="55"/>
      <c r="C2" s="55"/>
      <c r="D2" s="55"/>
      <c r="E2" s="55"/>
      <c r="F2" s="55"/>
      <c r="G2" s="55"/>
    </row>
    <row r="3" spans="2:7" ht="15.75" thickBot="1">
      <c r="B3" s="7"/>
      <c r="C3" s="2"/>
      <c r="D3" s="2"/>
      <c r="E3" s="2"/>
      <c r="F3" s="2"/>
      <c r="G3" s="48" t="s">
        <v>23</v>
      </c>
    </row>
    <row r="4" spans="2:7" ht="51.75" customHeight="1" thickBot="1">
      <c r="B4" s="56" t="s">
        <v>45</v>
      </c>
      <c r="C4" s="58" t="s">
        <v>67</v>
      </c>
      <c r="D4" s="58" t="s">
        <v>68</v>
      </c>
      <c r="E4" s="58" t="s">
        <v>6</v>
      </c>
      <c r="F4" s="52" t="s">
        <v>7</v>
      </c>
      <c r="G4" s="53"/>
    </row>
    <row r="5" spans="2:7" ht="31.5" customHeight="1" thickBot="1">
      <c r="B5" s="57"/>
      <c r="C5" s="59"/>
      <c r="D5" s="59"/>
      <c r="E5" s="59"/>
      <c r="F5" s="18" t="s">
        <v>58</v>
      </c>
      <c r="G5" s="19" t="s">
        <v>62</v>
      </c>
    </row>
    <row r="6" spans="2:7" ht="15.75" thickBot="1">
      <c r="B6" s="20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7" spans="2:7" ht="16.5" thickBot="1">
      <c r="B7" s="21" t="s">
        <v>14</v>
      </c>
      <c r="C7" s="22">
        <v>52881</v>
      </c>
      <c r="D7" s="22">
        <v>52493</v>
      </c>
      <c r="E7" s="23">
        <f>D7/C7*100</f>
        <v>99.26627711276261</v>
      </c>
      <c r="F7" s="24">
        <f>C7/C27*100</f>
        <v>82.41151994015615</v>
      </c>
      <c r="G7" s="24">
        <f>D7/D27*100</f>
        <v>68.3431413394438</v>
      </c>
    </row>
    <row r="8" spans="2:7" ht="15.75" thickBot="1">
      <c r="B8" s="17" t="s">
        <v>20</v>
      </c>
      <c r="C8" s="25">
        <v>31846</v>
      </c>
      <c r="D8" s="25">
        <v>32556</v>
      </c>
      <c r="E8" s="23">
        <f>D8/C8*100</f>
        <v>102.22947936946557</v>
      </c>
      <c r="F8" s="24">
        <f>C8/C27*100</f>
        <v>49.62987205261271</v>
      </c>
      <c r="G8" s="24">
        <f>D8/D27*100</f>
        <v>42.38620976981564</v>
      </c>
    </row>
    <row r="9" spans="2:7" ht="15.75" thickBot="1">
      <c r="B9" s="26" t="s">
        <v>51</v>
      </c>
      <c r="C9" s="25">
        <v>3237</v>
      </c>
      <c r="D9" s="25">
        <v>3347</v>
      </c>
      <c r="E9" s="23">
        <f aca="true" t="shared" si="0" ref="E9:E27">D9/C9*100</f>
        <v>103.39820821748533</v>
      </c>
      <c r="F9" s="24">
        <f>C9/C27*100</f>
        <v>5.044649118705877</v>
      </c>
      <c r="G9" s="24">
        <f>D9/D27*100</f>
        <v>4.35761899802104</v>
      </c>
    </row>
    <row r="10" spans="2:7" ht="15.75" thickBot="1">
      <c r="B10" s="27" t="s">
        <v>8</v>
      </c>
      <c r="C10" s="25">
        <v>3227</v>
      </c>
      <c r="D10" s="25">
        <v>3488</v>
      </c>
      <c r="E10" s="23">
        <f t="shared" si="0"/>
        <v>108.08800743724822</v>
      </c>
      <c r="F10" s="24">
        <f>C10/C27*100</f>
        <v>5.0290647840790434</v>
      </c>
      <c r="G10" s="24">
        <f>D10/D27*100</f>
        <v>4.541193625663993</v>
      </c>
    </row>
    <row r="11" spans="2:7" ht="15.75" thickBot="1">
      <c r="B11" s="28" t="s">
        <v>43</v>
      </c>
      <c r="C11" s="19">
        <v>52</v>
      </c>
      <c r="D11" s="19">
        <v>72</v>
      </c>
      <c r="E11" s="23">
        <f t="shared" si="0"/>
        <v>138.46153846153845</v>
      </c>
      <c r="F11" s="24">
        <f>C11/C27*100</f>
        <v>0.08103854005953216</v>
      </c>
      <c r="G11" s="24">
        <f>D11/D27*100</f>
        <v>0.09374023539214665</v>
      </c>
    </row>
    <row r="12" spans="2:7" ht="15.75" thickBot="1">
      <c r="B12" s="29" t="s">
        <v>9</v>
      </c>
      <c r="C12" s="19">
        <v>379</v>
      </c>
      <c r="D12" s="19">
        <v>155</v>
      </c>
      <c r="E12" s="23">
        <f t="shared" si="0"/>
        <v>40.89709762532981</v>
      </c>
      <c r="F12" s="24">
        <f>C12/C27*100</f>
        <v>0.5906462823569747</v>
      </c>
      <c r="G12" s="24">
        <f>D12/D27*100</f>
        <v>0.20180189563587125</v>
      </c>
    </row>
    <row r="13" spans="2:7" ht="15.75" thickBot="1">
      <c r="B13" s="28" t="s">
        <v>10</v>
      </c>
      <c r="C13" s="25">
        <v>869</v>
      </c>
      <c r="D13" s="25">
        <v>716</v>
      </c>
      <c r="E13" s="23">
        <f t="shared" si="0"/>
        <v>82.39355581127732</v>
      </c>
      <c r="F13" s="24">
        <f>C13/C27*100</f>
        <v>1.3542786790717969</v>
      </c>
      <c r="G13" s="24">
        <f>D13/D27*100</f>
        <v>0.9321945630663473</v>
      </c>
    </row>
    <row r="14" spans="2:7" ht="15.75" thickBot="1">
      <c r="B14" s="28" t="s">
        <v>11</v>
      </c>
      <c r="C14" s="25">
        <v>12041</v>
      </c>
      <c r="D14" s="25">
        <v>10744</v>
      </c>
      <c r="E14" s="23">
        <f t="shared" si="0"/>
        <v>89.22846939622954</v>
      </c>
      <c r="F14" s="24">
        <f>C14/C27*100</f>
        <v>18.765097324169744</v>
      </c>
      <c r="G14" s="24">
        <f>D14/D27*100</f>
        <v>13.988126236850329</v>
      </c>
    </row>
    <row r="15" spans="2:7" ht="20.25" customHeight="1" thickBot="1">
      <c r="B15" s="28" t="s">
        <v>12</v>
      </c>
      <c r="C15" s="25">
        <v>1228</v>
      </c>
      <c r="D15" s="25">
        <v>1415</v>
      </c>
      <c r="E15" s="23">
        <f t="shared" si="0"/>
        <v>115.22801302931596</v>
      </c>
      <c r="F15" s="24">
        <f>C15/C27*100</f>
        <v>1.9137562921751055</v>
      </c>
      <c r="G15" s="24">
        <f>D15/D27*100</f>
        <v>1.8422560149984377</v>
      </c>
    </row>
    <row r="16" spans="2:7" ht="19.5" customHeight="1" thickBot="1">
      <c r="B16" s="30" t="s">
        <v>13</v>
      </c>
      <c r="C16" s="22">
        <v>11286</v>
      </c>
      <c r="D16" s="22">
        <v>24315</v>
      </c>
      <c r="E16" s="23">
        <f t="shared" si="0"/>
        <v>215.44391281233385</v>
      </c>
      <c r="F16" s="24">
        <f>C16/C27*100</f>
        <v>17.588480059843846</v>
      </c>
      <c r="G16" s="24">
        <f>D16/D27*100</f>
        <v>31.656858660556193</v>
      </c>
    </row>
    <row r="17" spans="2:7" ht="63.75" customHeight="1" thickBot="1">
      <c r="B17" s="28" t="s">
        <v>61</v>
      </c>
      <c r="C17" s="25">
        <v>0</v>
      </c>
      <c r="D17" s="25">
        <v>0</v>
      </c>
      <c r="E17" s="23">
        <v>0</v>
      </c>
      <c r="F17" s="24">
        <v>0</v>
      </c>
      <c r="G17" s="24">
        <v>0</v>
      </c>
    </row>
    <row r="18" spans="2:7" ht="21" customHeight="1" thickBot="1">
      <c r="B18" s="28" t="s">
        <v>36</v>
      </c>
      <c r="C18" s="25">
        <v>1794</v>
      </c>
      <c r="D18" s="25">
        <v>1795</v>
      </c>
      <c r="E18" s="23">
        <f t="shared" si="0"/>
        <v>100.05574136008919</v>
      </c>
      <c r="F18" s="24">
        <f>C18/C27*100</f>
        <v>2.79582963205386</v>
      </c>
      <c r="G18" s="24">
        <f>D18/D27*100</f>
        <v>2.336996146234767</v>
      </c>
    </row>
    <row r="19" spans="2:7" ht="16.5" customHeight="1" thickBot="1">
      <c r="B19" s="28" t="s">
        <v>37</v>
      </c>
      <c r="C19" s="25">
        <v>637</v>
      </c>
      <c r="D19" s="25">
        <v>596</v>
      </c>
      <c r="E19" s="23">
        <f t="shared" si="0"/>
        <v>93.56357927786499</v>
      </c>
      <c r="F19" s="24">
        <f>C19/C27*100</f>
        <v>0.9927221157292689</v>
      </c>
      <c r="G19" s="24">
        <f>D19/D27*100</f>
        <v>0.7759608374127696</v>
      </c>
    </row>
    <row r="20" spans="2:7" ht="31.5" customHeight="1" thickBot="1">
      <c r="B20" s="28" t="s">
        <v>38</v>
      </c>
      <c r="C20" s="19">
        <v>1609</v>
      </c>
      <c r="D20" s="25">
        <v>1387</v>
      </c>
      <c r="E20" s="23">
        <f t="shared" si="0"/>
        <v>86.20261031696707</v>
      </c>
      <c r="F20" s="24">
        <f>C20/C27*100</f>
        <v>2.507519441457447</v>
      </c>
      <c r="G20" s="24">
        <f>D20/D27*100</f>
        <v>1.8058014790126027</v>
      </c>
    </row>
    <row r="21" spans="2:7" ht="31.5" customHeight="1" thickBot="1">
      <c r="B21" s="28" t="s">
        <v>15</v>
      </c>
      <c r="C21" s="25">
        <v>579</v>
      </c>
      <c r="D21" s="25">
        <v>414</v>
      </c>
      <c r="E21" s="23">
        <f t="shared" si="0"/>
        <v>71.50259067357513</v>
      </c>
      <c r="F21" s="24">
        <f>C21/C27*100</f>
        <v>0.902332974893637</v>
      </c>
      <c r="G21" s="24">
        <f>D21/D27*100</f>
        <v>0.5390063535048433</v>
      </c>
    </row>
    <row r="22" spans="2:7" ht="31.5" customHeight="1" thickBot="1">
      <c r="B22" s="28" t="s">
        <v>56</v>
      </c>
      <c r="C22" s="25">
        <v>2087</v>
      </c>
      <c r="D22" s="25">
        <v>13145</v>
      </c>
      <c r="E22" s="23">
        <f t="shared" si="0"/>
        <v>629.851461427887</v>
      </c>
      <c r="F22" s="24">
        <f>C22/C27*100</f>
        <v>3.2524506366200696</v>
      </c>
      <c r="G22" s="24">
        <f>D22/D27*100</f>
        <v>17.114102697635662</v>
      </c>
    </row>
    <row r="23" spans="2:7" ht="33.75" customHeight="1" thickBot="1">
      <c r="B23" s="31" t="s">
        <v>19</v>
      </c>
      <c r="C23" s="25">
        <v>2385</v>
      </c>
      <c r="D23" s="25">
        <v>80</v>
      </c>
      <c r="E23" s="23">
        <f t="shared" si="0"/>
        <v>3.3542976939203357</v>
      </c>
      <c r="F23" s="24">
        <f>C23/C27*100</f>
        <v>3.7168638084996957</v>
      </c>
      <c r="G23" s="24">
        <f>D23/D27*100</f>
        <v>0.10415581710238517</v>
      </c>
    </row>
    <row r="24" spans="2:7" ht="18" customHeight="1" thickBot="1">
      <c r="B24" s="31" t="s">
        <v>16</v>
      </c>
      <c r="C24" s="25">
        <v>1088</v>
      </c>
      <c r="D24" s="25">
        <v>1026</v>
      </c>
      <c r="E24" s="23">
        <f t="shared" si="0"/>
        <v>94.30147058823529</v>
      </c>
      <c r="F24" s="24">
        <f>C24/C27*100</f>
        <v>1.6955756073994421</v>
      </c>
      <c r="G24" s="24">
        <f>D24/D27*100</f>
        <v>1.3357983543380898</v>
      </c>
    </row>
    <row r="25" spans="2:7" ht="19.5" customHeight="1" thickBot="1">
      <c r="B25" s="28" t="s">
        <v>17</v>
      </c>
      <c r="C25" s="25">
        <v>1069</v>
      </c>
      <c r="D25" s="25">
        <v>772</v>
      </c>
      <c r="E25" s="23">
        <f t="shared" si="0"/>
        <v>72.21702525724977</v>
      </c>
      <c r="F25" s="24">
        <f>C25/C27*100</f>
        <v>1.665965371608459</v>
      </c>
      <c r="G25" s="24">
        <f>D25/D27*100</f>
        <v>1.005103635038017</v>
      </c>
    </row>
    <row r="26" spans="2:7" ht="18" customHeight="1" thickBot="1">
      <c r="B26" s="28" t="s">
        <v>18</v>
      </c>
      <c r="C26" s="25">
        <v>38</v>
      </c>
      <c r="D26" s="25">
        <v>5100</v>
      </c>
      <c r="E26" s="23">
        <f t="shared" si="0"/>
        <v>13421.052631578948</v>
      </c>
      <c r="F26" s="24">
        <f>C26/C27*100</f>
        <v>0.059220471581965806</v>
      </c>
      <c r="G26" s="24">
        <f>D26/D27*100</f>
        <v>6.639933340277055</v>
      </c>
    </row>
    <row r="27" spans="2:7" ht="18" customHeight="1" thickBot="1">
      <c r="B27" s="32" t="s">
        <v>35</v>
      </c>
      <c r="C27" s="22">
        <v>64167</v>
      </c>
      <c r="D27" s="22">
        <v>76808</v>
      </c>
      <c r="E27" s="23">
        <f t="shared" si="0"/>
        <v>119.70015740177973</v>
      </c>
      <c r="F27" s="33">
        <f>C27/C27*100</f>
        <v>100</v>
      </c>
      <c r="G27" s="33">
        <f>D27/D27*100</f>
        <v>100</v>
      </c>
    </row>
    <row r="28" spans="2:7" ht="12.75">
      <c r="B28" s="9"/>
      <c r="C28" s="9"/>
      <c r="D28" s="9"/>
      <c r="E28" s="9"/>
      <c r="F28" s="9"/>
      <c r="G28" s="9"/>
    </row>
    <row r="29" spans="2:7" ht="12.75">
      <c r="B29" s="9"/>
      <c r="C29" s="9"/>
      <c r="D29" s="9"/>
      <c r="E29" s="9"/>
      <c r="F29" s="9"/>
      <c r="G29" s="9"/>
    </row>
  </sheetData>
  <sheetProtection/>
  <mergeCells count="6">
    <mergeCell ref="F4:G4"/>
    <mergeCell ref="B1:G2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6">
      <selection activeCell="G19" sqref="G19"/>
    </sheetView>
  </sheetViews>
  <sheetFormatPr defaultColWidth="9.140625" defaultRowHeight="12.75"/>
  <cols>
    <col min="1" max="1" width="1.57421875" style="0" customWidth="1"/>
    <col min="2" max="2" width="39.00390625" style="0" customWidth="1"/>
    <col min="3" max="3" width="19.8515625" style="0" customWidth="1"/>
    <col min="4" max="4" width="23.28125" style="0" customWidth="1"/>
    <col min="5" max="5" width="20.7109375" style="0" customWidth="1"/>
    <col min="6" max="6" width="28.57421875" style="0" customWidth="1"/>
    <col min="7" max="7" width="25.7109375" style="0" customWidth="1"/>
  </cols>
  <sheetData>
    <row r="1" ht="4.5" customHeight="1"/>
    <row r="2" spans="2:7" ht="18">
      <c r="B2" s="60" t="s">
        <v>44</v>
      </c>
      <c r="C2" s="60"/>
      <c r="D2" s="60"/>
      <c r="E2" s="60"/>
      <c r="F2" s="60"/>
      <c r="G2" s="60"/>
    </row>
    <row r="3" spans="2:7" ht="20.25" customHeight="1" thickBot="1">
      <c r="B3" s="4"/>
      <c r="C3" s="5"/>
      <c r="D3" s="3"/>
      <c r="E3" s="3"/>
      <c r="F3" s="6"/>
      <c r="G3" s="8" t="s">
        <v>57</v>
      </c>
    </row>
    <row r="4" spans="2:7" ht="63" customHeight="1" thickBot="1">
      <c r="B4" s="10" t="s">
        <v>21</v>
      </c>
      <c r="C4" s="11" t="s">
        <v>64</v>
      </c>
      <c r="D4" s="11" t="s">
        <v>69</v>
      </c>
      <c r="E4" s="11" t="s">
        <v>22</v>
      </c>
      <c r="F4" s="11" t="s">
        <v>55</v>
      </c>
      <c r="G4" s="11" t="s">
        <v>27</v>
      </c>
    </row>
    <row r="5" spans="2:7" ht="18" thickBot="1">
      <c r="B5" s="12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</row>
    <row r="6" spans="2:7" ht="25.5" customHeight="1" thickBot="1">
      <c r="B6" s="38" t="s">
        <v>20</v>
      </c>
      <c r="C6" s="39">
        <v>3084</v>
      </c>
      <c r="D6" s="39">
        <v>2901</v>
      </c>
      <c r="E6" s="40">
        <f aca="true" t="shared" si="0" ref="E6:E19">D6-C6</f>
        <v>-183</v>
      </c>
      <c r="F6" s="41">
        <f aca="true" t="shared" si="1" ref="F6:F19">D6/C6*100-100</f>
        <v>-5.933852140077818</v>
      </c>
      <c r="G6" s="41">
        <f>D6/D19*100</f>
        <v>4.9319959197551855</v>
      </c>
    </row>
    <row r="7" spans="2:7" ht="24" customHeight="1" thickBot="1">
      <c r="B7" s="38" t="s">
        <v>8</v>
      </c>
      <c r="C7" s="42">
        <v>2050</v>
      </c>
      <c r="D7" s="42">
        <v>1049</v>
      </c>
      <c r="E7" s="40">
        <f t="shared" si="0"/>
        <v>-1001</v>
      </c>
      <c r="F7" s="41">
        <f t="shared" si="1"/>
        <v>-48.829268292682926</v>
      </c>
      <c r="G7" s="41">
        <f>D7/D19*100</f>
        <v>1.7834070044202652</v>
      </c>
    </row>
    <row r="8" spans="2:7" ht="26.25" customHeight="1" thickBot="1">
      <c r="B8" s="38" t="s">
        <v>43</v>
      </c>
      <c r="C8" s="42">
        <v>17</v>
      </c>
      <c r="D8" s="42">
        <v>9</v>
      </c>
      <c r="E8" s="40">
        <f t="shared" si="0"/>
        <v>-8</v>
      </c>
      <c r="F8" s="41">
        <f t="shared" si="1"/>
        <v>-47.05882352941176</v>
      </c>
      <c r="G8" s="41">
        <f>D8/D19*100</f>
        <v>0.015300918055083306</v>
      </c>
    </row>
    <row r="9" spans="2:7" ht="24" customHeight="1" thickBot="1">
      <c r="B9" s="38" t="s">
        <v>9</v>
      </c>
      <c r="C9" s="40">
        <v>44</v>
      </c>
      <c r="D9" s="40">
        <v>56</v>
      </c>
      <c r="E9" s="40">
        <f t="shared" si="0"/>
        <v>12</v>
      </c>
      <c r="F9" s="41">
        <f t="shared" si="1"/>
        <v>27.272727272727266</v>
      </c>
      <c r="G9" s="41">
        <f>D9/D19*100</f>
        <v>0.09520571234274057</v>
      </c>
    </row>
    <row r="10" spans="2:7" ht="24" customHeight="1" thickBot="1">
      <c r="B10" s="38" t="s">
        <v>11</v>
      </c>
      <c r="C10" s="43">
        <v>22520</v>
      </c>
      <c r="D10" s="43">
        <v>22178</v>
      </c>
      <c r="E10" s="40">
        <f t="shared" si="0"/>
        <v>-342</v>
      </c>
      <c r="F10" s="41">
        <f t="shared" si="1"/>
        <v>-1.5186500888099488</v>
      </c>
      <c r="G10" s="41">
        <f>D10/D19*100</f>
        <v>37.704862291737506</v>
      </c>
    </row>
    <row r="11" spans="2:7" ht="37.5" customHeight="1" thickBot="1">
      <c r="B11" s="38" t="s">
        <v>10</v>
      </c>
      <c r="C11" s="43">
        <v>9941</v>
      </c>
      <c r="D11" s="43">
        <v>5701</v>
      </c>
      <c r="E11" s="40">
        <f t="shared" si="0"/>
        <v>-4240</v>
      </c>
      <c r="F11" s="41">
        <f t="shared" si="1"/>
        <v>-42.65164470375213</v>
      </c>
      <c r="G11" s="41">
        <f>D11/D19*100</f>
        <v>9.692281536892214</v>
      </c>
    </row>
    <row r="12" spans="2:7" ht="72.75" customHeight="1" thickBot="1">
      <c r="B12" s="38" t="s">
        <v>39</v>
      </c>
      <c r="C12" s="44">
        <v>116</v>
      </c>
      <c r="D12" s="44">
        <v>108</v>
      </c>
      <c r="E12" s="40">
        <f t="shared" si="0"/>
        <v>-8</v>
      </c>
      <c r="F12" s="41">
        <f t="shared" si="1"/>
        <v>-6.896551724137936</v>
      </c>
      <c r="G12" s="41">
        <f>D12/D19*100</f>
        <v>0.18361101666099966</v>
      </c>
    </row>
    <row r="13" spans="2:7" ht="23.25" customHeight="1" thickBot="1">
      <c r="B13" s="14" t="s">
        <v>25</v>
      </c>
      <c r="C13" s="15">
        <v>14</v>
      </c>
      <c r="D13" s="15">
        <v>14</v>
      </c>
      <c r="E13" s="13">
        <v>0</v>
      </c>
      <c r="F13" s="37">
        <f t="shared" si="1"/>
        <v>0</v>
      </c>
      <c r="G13" s="37">
        <f>D13/D19*100</f>
        <v>0.023801428085685142</v>
      </c>
    </row>
    <row r="14" spans="2:7" ht="24" customHeight="1" thickBot="1">
      <c r="B14" s="14" t="s">
        <v>40</v>
      </c>
      <c r="C14" s="15">
        <v>64</v>
      </c>
      <c r="D14" s="15">
        <v>64</v>
      </c>
      <c r="E14" s="13">
        <f t="shared" si="0"/>
        <v>0</v>
      </c>
      <c r="F14" s="37">
        <f t="shared" si="1"/>
        <v>0</v>
      </c>
      <c r="G14" s="37">
        <f>D14/D19*100</f>
        <v>0.10880652839170352</v>
      </c>
    </row>
    <row r="15" spans="2:7" ht="23.25" customHeight="1" thickBot="1">
      <c r="B15" s="14" t="s">
        <v>26</v>
      </c>
      <c r="C15" s="13">
        <v>38</v>
      </c>
      <c r="D15" s="13">
        <v>30</v>
      </c>
      <c r="E15" s="13">
        <f t="shared" si="0"/>
        <v>-8</v>
      </c>
      <c r="F15" s="37">
        <f t="shared" si="1"/>
        <v>-21.05263157894737</v>
      </c>
      <c r="G15" s="37">
        <f>D15/D19*100</f>
        <v>0.05100306018361102</v>
      </c>
    </row>
    <row r="16" spans="2:7" ht="22.5" customHeight="1" thickBot="1">
      <c r="B16" s="14" t="s">
        <v>41</v>
      </c>
      <c r="C16" s="13">
        <v>0</v>
      </c>
      <c r="D16" s="13">
        <v>0</v>
      </c>
      <c r="E16" s="13">
        <f t="shared" si="0"/>
        <v>0</v>
      </c>
      <c r="F16" s="37">
        <v>0</v>
      </c>
      <c r="G16" s="37">
        <f>D16/D19*100</f>
        <v>0</v>
      </c>
    </row>
    <row r="17" spans="2:7" ht="23.25" customHeight="1" thickBot="1">
      <c r="B17" s="45" t="s">
        <v>36</v>
      </c>
      <c r="C17" s="40">
        <v>24750</v>
      </c>
      <c r="D17" s="40">
        <v>24613</v>
      </c>
      <c r="E17" s="40">
        <f t="shared" si="0"/>
        <v>-137</v>
      </c>
      <c r="F17" s="41">
        <f t="shared" si="1"/>
        <v>-0.5535353535353522</v>
      </c>
      <c r="G17" s="41">
        <f>D17/D19*100</f>
        <v>41.8446106766406</v>
      </c>
    </row>
    <row r="18" spans="2:7" ht="22.5" customHeight="1" thickBot="1">
      <c r="B18" s="45" t="s">
        <v>54</v>
      </c>
      <c r="C18" s="40">
        <v>2221</v>
      </c>
      <c r="D18" s="40">
        <v>2205</v>
      </c>
      <c r="E18" s="40">
        <f t="shared" si="0"/>
        <v>-16</v>
      </c>
      <c r="F18" s="41">
        <f t="shared" si="1"/>
        <v>-0.7203962179198555</v>
      </c>
      <c r="G18" s="41">
        <f>D18/D19*100</f>
        <v>3.7487249234954096</v>
      </c>
    </row>
    <row r="19" spans="2:7" ht="18" thickBot="1">
      <c r="B19" s="38" t="s">
        <v>24</v>
      </c>
      <c r="C19" s="46">
        <f>C6+C7+C9+C10+C11+C12+C8+C17+C18</f>
        <v>64743</v>
      </c>
      <c r="D19" s="46">
        <f>D6+D7+D9+D10+D11+D12+D8+D17+D18</f>
        <v>58820</v>
      </c>
      <c r="E19" s="40">
        <f t="shared" si="0"/>
        <v>-5923</v>
      </c>
      <c r="F19" s="41">
        <f t="shared" si="1"/>
        <v>-9.148479372287355</v>
      </c>
      <c r="G19" s="41">
        <f>D19/D19*100</f>
        <v>100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1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1.7109375" style="0" customWidth="1"/>
    <col min="2" max="2" width="18.8515625" style="0" customWidth="1"/>
    <col min="3" max="3" width="17.8515625" style="0" customWidth="1"/>
    <col min="4" max="4" width="15.140625" style="0" customWidth="1"/>
    <col min="5" max="5" width="15.28125" style="0" customWidth="1"/>
    <col min="6" max="6" width="16.28125" style="0" customWidth="1"/>
    <col min="7" max="7" width="18.421875" style="0" customWidth="1"/>
    <col min="8" max="8" width="16.28125" style="0" customWidth="1"/>
    <col min="9" max="9" width="14.57421875" style="0" customWidth="1"/>
    <col min="10" max="10" width="15.8515625" style="0" customWidth="1"/>
    <col min="11" max="11" width="16.28125" style="0" customWidth="1"/>
    <col min="12" max="12" width="23.140625" style="0" customWidth="1"/>
    <col min="13" max="13" width="4.7109375" style="0" customWidth="1"/>
    <col min="14" max="14" width="1.57421875" style="0" customWidth="1"/>
  </cols>
  <sheetData>
    <row r="2" spans="2:14" ht="12.75">
      <c r="B2" s="66" t="s">
        <v>42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4" ht="6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18" thickBot="1">
      <c r="B5" s="4"/>
      <c r="C5" s="4"/>
      <c r="D5" s="4"/>
      <c r="E5" s="4"/>
      <c r="F5" s="4"/>
      <c r="G5" s="4"/>
      <c r="H5" s="4"/>
      <c r="I5" s="4"/>
      <c r="J5" s="4"/>
      <c r="K5" s="4"/>
      <c r="L5" s="49" t="s">
        <v>53</v>
      </c>
      <c r="M5" s="4"/>
      <c r="N5" s="4"/>
    </row>
    <row r="6" spans="2:14" ht="93" customHeight="1" thickBot="1">
      <c r="B6" s="63" t="s">
        <v>46</v>
      </c>
      <c r="C6" s="61" t="s">
        <v>59</v>
      </c>
      <c r="D6" s="65"/>
      <c r="E6" s="62"/>
      <c r="F6" s="61" t="s">
        <v>48</v>
      </c>
      <c r="G6" s="62"/>
      <c r="H6" s="61" t="s">
        <v>63</v>
      </c>
      <c r="I6" s="65"/>
      <c r="J6" s="62"/>
      <c r="K6" s="61" t="s">
        <v>47</v>
      </c>
      <c r="L6" s="62"/>
      <c r="M6" s="4"/>
      <c r="N6" s="4"/>
    </row>
    <row r="7" spans="2:14" ht="63" customHeight="1" thickBot="1">
      <c r="B7" s="64"/>
      <c r="C7" s="35" t="s">
        <v>50</v>
      </c>
      <c r="D7" s="35" t="s">
        <v>49</v>
      </c>
      <c r="E7" s="35" t="s">
        <v>28</v>
      </c>
      <c r="F7" s="35" t="s">
        <v>49</v>
      </c>
      <c r="G7" s="35" t="s">
        <v>28</v>
      </c>
      <c r="H7" s="35" t="s">
        <v>50</v>
      </c>
      <c r="I7" s="35" t="s">
        <v>49</v>
      </c>
      <c r="J7" s="35" t="s">
        <v>28</v>
      </c>
      <c r="K7" s="35" t="s">
        <v>49</v>
      </c>
      <c r="L7" s="35" t="s">
        <v>28</v>
      </c>
      <c r="M7" s="4"/>
      <c r="N7" s="4"/>
    </row>
    <row r="8" spans="2:14" ht="18" thickBot="1">
      <c r="B8" s="12">
        <v>1</v>
      </c>
      <c r="C8" s="13">
        <v>2</v>
      </c>
      <c r="D8" s="13">
        <v>3</v>
      </c>
      <c r="E8" s="13">
        <v>4</v>
      </c>
      <c r="F8" s="36" t="s">
        <v>31</v>
      </c>
      <c r="G8" s="36" t="s">
        <v>32</v>
      </c>
      <c r="H8" s="13">
        <v>7</v>
      </c>
      <c r="I8" s="13">
        <v>8</v>
      </c>
      <c r="J8" s="13">
        <v>9</v>
      </c>
      <c r="K8" s="13" t="s">
        <v>33</v>
      </c>
      <c r="L8" s="13" t="s">
        <v>34</v>
      </c>
      <c r="M8" s="4"/>
      <c r="N8" s="4"/>
    </row>
    <row r="9" spans="2:14" ht="40.5" customHeight="1" thickBot="1">
      <c r="B9" s="34" t="s">
        <v>4</v>
      </c>
      <c r="C9" s="15">
        <v>52881</v>
      </c>
      <c r="D9" s="15">
        <v>28998</v>
      </c>
      <c r="E9" s="15">
        <v>23883</v>
      </c>
      <c r="F9" s="37">
        <f>D9/C9*100</f>
        <v>54.83633062914846</v>
      </c>
      <c r="G9" s="37">
        <f>E9/C9*100</f>
        <v>45.16366937085154</v>
      </c>
      <c r="H9" s="15">
        <v>52493</v>
      </c>
      <c r="I9" s="15">
        <v>29732</v>
      </c>
      <c r="J9" s="15">
        <v>22761</v>
      </c>
      <c r="K9" s="37">
        <f>I9/H9*100</f>
        <v>56.63993294344007</v>
      </c>
      <c r="L9" s="37">
        <f>J9/H9*100</f>
        <v>43.36006705655992</v>
      </c>
      <c r="M9" s="4"/>
      <c r="N9" s="4"/>
    </row>
    <row r="10" spans="2:14" ht="39" customHeight="1" thickBot="1">
      <c r="B10" s="34" t="s">
        <v>5</v>
      </c>
      <c r="C10" s="15">
        <v>11286</v>
      </c>
      <c r="D10" s="15">
        <v>8699</v>
      </c>
      <c r="E10" s="15">
        <v>2587</v>
      </c>
      <c r="F10" s="37">
        <f>D10/C10*100</f>
        <v>77.07779549884813</v>
      </c>
      <c r="G10" s="37">
        <f>E10/C10*100</f>
        <v>22.922204501151867</v>
      </c>
      <c r="H10" s="15">
        <v>24315</v>
      </c>
      <c r="I10" s="15">
        <v>22043</v>
      </c>
      <c r="J10" s="15">
        <v>2272</v>
      </c>
      <c r="K10" s="37">
        <f>I10/H10*100</f>
        <v>90.6559736787991</v>
      </c>
      <c r="L10" s="37">
        <f>J10/H10*100</f>
        <v>9.344026321200904</v>
      </c>
      <c r="M10" s="4"/>
      <c r="N10" s="4"/>
    </row>
    <row r="11" spans="2:14" ht="46.5" customHeight="1" thickBot="1">
      <c r="B11" s="34" t="s">
        <v>29</v>
      </c>
      <c r="C11" s="15">
        <f>C9+C10</f>
        <v>64167</v>
      </c>
      <c r="D11" s="15">
        <f>D9+D10</f>
        <v>37697</v>
      </c>
      <c r="E11" s="15">
        <f>E9+E10</f>
        <v>26470</v>
      </c>
      <c r="F11" s="37">
        <f>D11/C11*100</f>
        <v>58.748266242772765</v>
      </c>
      <c r="G11" s="37">
        <f>E11/C11*100</f>
        <v>41.251733757227235</v>
      </c>
      <c r="H11" s="15">
        <f>H9+H10</f>
        <v>76808</v>
      </c>
      <c r="I11" s="15">
        <f>I9+I10</f>
        <v>51775</v>
      </c>
      <c r="J11" s="15">
        <f>J9+J10</f>
        <v>25033</v>
      </c>
      <c r="K11" s="37">
        <f>I11/H11*100</f>
        <v>67.4083428809499</v>
      </c>
      <c r="L11" s="37">
        <f>J11/H11*100</f>
        <v>32.5916571190501</v>
      </c>
      <c r="M11" s="4"/>
      <c r="N11" s="4"/>
    </row>
  </sheetData>
  <sheetProtection/>
  <mergeCells count="6">
    <mergeCell ref="K6:L6"/>
    <mergeCell ref="B6:B7"/>
    <mergeCell ref="C6:E6"/>
    <mergeCell ref="F6:G6"/>
    <mergeCell ref="H6:J6"/>
    <mergeCell ref="B2:N3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Паламарчук</cp:lastModifiedBy>
  <cp:lastPrinted>2018-08-24T10:23:28Z</cp:lastPrinted>
  <dcterms:created xsi:type="dcterms:W3CDTF">1996-10-08T23:32:33Z</dcterms:created>
  <dcterms:modified xsi:type="dcterms:W3CDTF">2018-08-24T10:23:59Z</dcterms:modified>
  <cp:category/>
  <cp:version/>
  <cp:contentType/>
  <cp:contentStatus/>
</cp:coreProperties>
</file>